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30" activeTab="0"/>
  </bookViews>
  <sheets>
    <sheet name="2001 - 2016" sheetId="1" r:id="rId1"/>
  </sheets>
  <definedNames>
    <definedName name="_xlnm.Print_Titles" localSheetId="0">'2001 - 2016'!$A:$A</definedName>
  </definedNames>
  <calcPr fullCalcOnLoad="1"/>
</workbook>
</file>

<file path=xl/sharedStrings.xml><?xml version="1.0" encoding="utf-8"?>
<sst xmlns="http://schemas.openxmlformats.org/spreadsheetml/2006/main" count="173" uniqueCount="15">
  <si>
    <t>CBOT FOB Gulf value ($/t)</t>
  </si>
  <si>
    <t>SA fob price</t>
  </si>
  <si>
    <t>USA No3Y Maize (fob) Gulf (R/t)</t>
  </si>
  <si>
    <t>Marketing costs:</t>
  </si>
  <si>
    <t>EXPORT REALISATION (R/t)</t>
  </si>
  <si>
    <t>1.  Difference in SA quality and locality</t>
  </si>
  <si>
    <t>INDICATIVE EXPORT PARITY PRICE OF US NO3Y MAIZE (FOB) GULF</t>
  </si>
  <si>
    <t>Exchange rate (1$=)</t>
  </si>
  <si>
    <t>Financing (Prime rate - 30 days) (R/t)</t>
  </si>
  <si>
    <t>Loading costs - Cape Town/Durban Harbour (R/t) (Ship’s gear grabs method)</t>
  </si>
  <si>
    <t xml:space="preserve">Railage: Randfontein – Durban harbour </t>
  </si>
  <si>
    <t>EXPORT REALISATION (R/t):
Durban Harbour</t>
  </si>
  <si>
    <t>Loading costs - Durban Harbour (R/t) 
(Mainly suction method from silo)</t>
  </si>
  <si>
    <r>
      <t>Plus US$10 ($/t)</t>
    </r>
    <r>
      <rPr>
        <vertAlign val="superscript"/>
        <sz val="10"/>
        <rFont val="Arial"/>
        <family val="2"/>
      </rPr>
      <t xml:space="preserve"> 1</t>
    </r>
  </si>
  <si>
    <t>Source: Chicago Board of Trade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</si>
</sst>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000"/>
    <numFmt numFmtId="165" formatCode="0.00_)"/>
    <numFmt numFmtId="166" formatCode="mmm\-yyyy"/>
    <numFmt numFmtId="167" formatCode="0.000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4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14" fontId="1" fillId="0" borderId="11" xfId="0" applyNumberFormat="1" applyFont="1" applyBorder="1" applyAlignment="1">
      <alignment/>
    </xf>
    <xf numFmtId="0" fontId="0" fillId="0" borderId="12" xfId="0" applyFont="1" applyBorder="1" applyAlignment="1">
      <alignment vertical="top" wrapText="1"/>
    </xf>
    <xf numFmtId="2" fontId="0" fillId="0" borderId="12" xfId="0" applyNumberFormat="1" applyFont="1" applyBorder="1" applyAlignment="1">
      <alignment horizontal="right" vertical="top" wrapText="1"/>
    </xf>
    <xf numFmtId="2" fontId="0" fillId="0" borderId="11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2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horizontal="justify" vertical="top" wrapText="1"/>
    </xf>
    <xf numFmtId="164" fontId="0" fillId="0" borderId="13" xfId="0" applyNumberFormat="1" applyFont="1" applyBorder="1" applyAlignment="1">
      <alignment horizontal="right" vertical="top" wrapText="1"/>
    </xf>
    <xf numFmtId="164" fontId="0" fillId="0" borderId="11" xfId="0" applyNumberFormat="1" applyFont="1" applyBorder="1" applyAlignment="1">
      <alignment horizontal="right" vertical="top" wrapText="1"/>
    </xf>
    <xf numFmtId="2" fontId="0" fillId="0" borderId="13" xfId="0" applyNumberFormat="1" applyFont="1" applyBorder="1" applyAlignment="1">
      <alignment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65" fontId="2" fillId="0" borderId="13" xfId="0" applyNumberFormat="1" applyFont="1" applyFill="1" applyBorder="1" applyAlignment="1" applyProtection="1">
      <alignment horizontal="right"/>
      <protection/>
    </xf>
    <xf numFmtId="165" fontId="2" fillId="0" borderId="11" xfId="0" applyNumberFormat="1" applyFont="1" applyFill="1" applyBorder="1" applyAlignment="1" applyProtection="1">
      <alignment horizontal="right"/>
      <protection/>
    </xf>
    <xf numFmtId="2" fontId="0" fillId="0" borderId="13" xfId="0" applyNumberFormat="1" applyFont="1" applyBorder="1" applyAlignment="1">
      <alignment horizontal="right" wrapText="1"/>
    </xf>
    <xf numFmtId="0" fontId="1" fillId="0" borderId="14" xfId="0" applyFont="1" applyBorder="1" applyAlignment="1">
      <alignment vertical="top" wrapText="1"/>
    </xf>
    <xf numFmtId="2" fontId="1" fillId="0" borderId="14" xfId="0" applyNumberFormat="1" applyFont="1" applyBorder="1" applyAlignment="1">
      <alignment horizontal="right" vertical="top" wrapText="1"/>
    </xf>
    <xf numFmtId="2" fontId="1" fillId="0" borderId="11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2" fontId="4" fillId="0" borderId="0" xfId="0" applyNumberFormat="1" applyFont="1" applyAlignment="1">
      <alignment horizontal="right" vertical="top" wrapText="1"/>
    </xf>
    <xf numFmtId="0" fontId="0" fillId="0" borderId="13" xfId="0" applyFont="1" applyBorder="1" applyAlignment="1">
      <alignment wrapText="1"/>
    </xf>
    <xf numFmtId="2" fontId="0" fillId="0" borderId="11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14" fontId="1" fillId="0" borderId="10" xfId="0" applyNumberFormat="1" applyFont="1" applyBorder="1" applyAlignment="1" quotePrefix="1">
      <alignment/>
    </xf>
    <xf numFmtId="14" fontId="5" fillId="0" borderId="10" xfId="0" applyNumberFormat="1" applyFont="1" applyFill="1" applyBorder="1" applyAlignment="1" applyProtection="1">
      <alignment/>
      <protection/>
    </xf>
    <xf numFmtId="14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 vertical="top" wrapText="1"/>
    </xf>
    <xf numFmtId="164" fontId="0" fillId="0" borderId="0" xfId="0" applyNumberFormat="1" applyFont="1" applyBorder="1" applyAlignment="1">
      <alignment horizontal="right" vertical="top" wrapText="1"/>
    </xf>
    <xf numFmtId="2" fontId="0" fillId="0" borderId="0" xfId="0" applyNumberFormat="1" applyFont="1" applyBorder="1" applyAlignment="1">
      <alignment vertical="top" wrapText="1"/>
    </xf>
    <xf numFmtId="165" fontId="2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Border="1" applyAlignment="1">
      <alignment horizontal="right" wrapText="1"/>
    </xf>
    <xf numFmtId="2" fontId="1" fillId="0" borderId="0" xfId="0" applyNumberFormat="1" applyFont="1" applyBorder="1" applyAlignment="1">
      <alignment horizontal="right" vertical="top" wrapText="1"/>
    </xf>
    <xf numFmtId="2" fontId="0" fillId="0" borderId="0" xfId="0" applyNumberFormat="1" applyFont="1" applyBorder="1" applyAlignment="1">
      <alignment/>
    </xf>
    <xf numFmtId="165" fontId="2" fillId="0" borderId="12" xfId="0" applyNumberFormat="1" applyFont="1" applyFill="1" applyBorder="1" applyAlignment="1" applyProtection="1">
      <alignment/>
      <protection/>
    </xf>
    <xf numFmtId="167" fontId="2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 wrapText="1"/>
    </xf>
    <xf numFmtId="2" fontId="1" fillId="0" borderId="14" xfId="0" applyNumberFormat="1" applyFont="1" applyBorder="1" applyAlignment="1">
      <alignment horizontal="right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2" fillId="0" borderId="13" xfId="0" applyNumberFormat="1" applyFont="1" applyFill="1" applyBorder="1" applyAlignment="1" applyProtection="1">
      <alignment/>
      <protection/>
    </xf>
    <xf numFmtId="165" fontId="2" fillId="0" borderId="11" xfId="0" applyNumberFormat="1" applyFont="1" applyFill="1" applyBorder="1" applyAlignment="1" applyProtection="1">
      <alignment/>
      <protection/>
    </xf>
    <xf numFmtId="14" fontId="1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 applyProtection="1">
      <alignment/>
      <protection/>
    </xf>
    <xf numFmtId="167" fontId="2" fillId="0" borderId="11" xfId="0" applyNumberFormat="1" applyFont="1" applyFill="1" applyBorder="1" applyAlignment="1" applyProtection="1">
      <alignment/>
      <protection/>
    </xf>
    <xf numFmtId="167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Border="1" applyAlignment="1">
      <alignment horizontal="right" wrapText="1"/>
    </xf>
    <xf numFmtId="165" fontId="2" fillId="0" borderId="12" xfId="0" applyNumberFormat="1" applyFont="1" applyFill="1" applyBorder="1" applyAlignment="1" applyProtection="1">
      <alignment horizontal="right"/>
      <protection/>
    </xf>
    <xf numFmtId="164" fontId="2" fillId="0" borderId="13" xfId="0" applyNumberFormat="1" applyFont="1" applyFill="1" applyBorder="1" applyAlignment="1" applyProtection="1">
      <alignment horizontal="right"/>
      <protection/>
    </xf>
    <xf numFmtId="0" fontId="0" fillId="0" borderId="13" xfId="0" applyFont="1" applyBorder="1" applyAlignment="1">
      <alignment/>
    </xf>
    <xf numFmtId="14" fontId="1" fillId="0" borderId="10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 horizontal="right" vertical="top" wrapText="1"/>
    </xf>
    <xf numFmtId="2" fontId="0" fillId="0" borderId="13" xfId="0" applyNumberFormat="1" applyFont="1" applyFill="1" applyBorder="1" applyAlignment="1">
      <alignment horizontal="right" vertical="top" wrapText="1"/>
    </xf>
    <xf numFmtId="164" fontId="0" fillId="0" borderId="13" xfId="0" applyNumberFormat="1" applyFont="1" applyBorder="1" applyAlignment="1">
      <alignment/>
    </xf>
    <xf numFmtId="2" fontId="0" fillId="0" borderId="13" xfId="0" applyNumberFormat="1" applyFont="1" applyFill="1" applyBorder="1" applyAlignment="1">
      <alignment horizontal="right" wrapText="1"/>
    </xf>
    <xf numFmtId="2" fontId="1" fillId="0" borderId="14" xfId="0" applyNumberFormat="1" applyFont="1" applyFill="1" applyBorder="1" applyAlignment="1">
      <alignment horizontal="right" wrapText="1"/>
    </xf>
    <xf numFmtId="164" fontId="0" fillId="0" borderId="13" xfId="0" applyNumberFormat="1" applyFont="1" applyFill="1" applyBorder="1" applyAlignment="1">
      <alignment horizontal="right" vertical="top" wrapText="1"/>
    </xf>
    <xf numFmtId="2" fontId="0" fillId="0" borderId="13" xfId="0" applyNumberFormat="1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33"/>
  <sheetViews>
    <sheetView tabSelected="1" zoomScalePageLayoutView="0" workbookViewId="0" topLeftCell="A202">
      <selection activeCell="C225" sqref="C225"/>
    </sheetView>
  </sheetViews>
  <sheetFormatPr defaultColWidth="9.140625" defaultRowHeight="12.75"/>
  <cols>
    <col min="1" max="1" width="42.00390625" style="2" customWidth="1"/>
    <col min="2" max="2" width="10.140625" style="2" bestFit="1" customWidth="1"/>
    <col min="3" max="5" width="10.140625" style="2" customWidth="1"/>
    <col min="6" max="6" width="10.140625" style="2" bestFit="1" customWidth="1"/>
    <col min="7" max="9" width="10.140625" style="2" customWidth="1"/>
    <col min="10" max="10" width="10.140625" style="2" bestFit="1" customWidth="1"/>
    <col min="11" max="14" width="10.140625" style="2" customWidth="1"/>
    <col min="15" max="15" width="10.140625" style="2" bestFit="1" customWidth="1"/>
    <col min="16" max="18" width="10.140625" style="2" customWidth="1"/>
    <col min="19" max="19" width="10.140625" style="2" bestFit="1" customWidth="1"/>
    <col min="20" max="23" width="10.140625" style="2" customWidth="1"/>
    <col min="24" max="24" width="10.140625" style="2" bestFit="1" customWidth="1"/>
    <col min="25" max="27" width="10.140625" style="2" customWidth="1"/>
    <col min="28" max="28" width="10.140625" style="2" bestFit="1" customWidth="1"/>
    <col min="29" max="31" width="10.140625" style="2" customWidth="1"/>
    <col min="32" max="32" width="10.140625" style="2" bestFit="1" customWidth="1"/>
    <col min="33" max="36" width="10.140625" style="2" customWidth="1"/>
    <col min="37" max="37" width="10.140625" style="2" bestFit="1" customWidth="1"/>
    <col min="38" max="40" width="10.140625" style="2" customWidth="1"/>
    <col min="41" max="41" width="10.140625" style="2" bestFit="1" customWidth="1"/>
    <col min="42" max="44" width="10.140625" style="2" customWidth="1"/>
    <col min="45" max="45" width="10.140625" style="2" bestFit="1" customWidth="1"/>
    <col min="46" max="50" width="10.140625" style="2" customWidth="1"/>
    <col min="51" max="52" width="11.00390625" style="2" customWidth="1"/>
    <col min="53" max="54" width="10.140625" style="2" customWidth="1"/>
    <col min="55" max="16384" width="9.140625" style="2" customWidth="1"/>
  </cols>
  <sheetData>
    <row r="1" spans="1:51" ht="18">
      <c r="A1" s="45" t="s">
        <v>6</v>
      </c>
      <c r="AY1" s="16"/>
    </row>
    <row r="2" s="1" customFormat="1" ht="15">
      <c r="A2" s="46" t="s">
        <v>14</v>
      </c>
    </row>
    <row r="3" s="1" customFormat="1" ht="12.75"/>
    <row r="4" spans="1:52" s="1" customFormat="1" ht="12.75">
      <c r="A4" s="3"/>
      <c r="B4" s="4">
        <v>36896</v>
      </c>
      <c r="C4" s="4">
        <v>36924</v>
      </c>
      <c r="D4" s="4">
        <v>36952</v>
      </c>
      <c r="E4" s="4">
        <v>36987</v>
      </c>
      <c r="F4" s="4">
        <v>37015</v>
      </c>
      <c r="G4" s="4">
        <v>37043</v>
      </c>
      <c r="H4" s="4">
        <v>37078</v>
      </c>
      <c r="I4" s="4">
        <v>37106</v>
      </c>
      <c r="J4" s="4">
        <v>37141</v>
      </c>
      <c r="K4" s="4">
        <v>37169</v>
      </c>
      <c r="L4" s="4">
        <v>37197</v>
      </c>
      <c r="M4" s="4">
        <v>37232</v>
      </c>
      <c r="N4" s="5"/>
      <c r="O4" s="33"/>
      <c r="P4" s="33"/>
      <c r="AZ4" s="33"/>
    </row>
    <row r="5" spans="1:52" s="1" customFormat="1" ht="12.75">
      <c r="A5" s="6" t="s">
        <v>0</v>
      </c>
      <c r="B5" s="7">
        <v>103.14</v>
      </c>
      <c r="C5" s="7">
        <v>92.91</v>
      </c>
      <c r="D5" s="7">
        <v>95.03</v>
      </c>
      <c r="E5" s="7">
        <v>90.13</v>
      </c>
      <c r="F5" s="7">
        <v>84.29</v>
      </c>
      <c r="G5" s="7">
        <v>84.19</v>
      </c>
      <c r="H5" s="7">
        <v>87.28</v>
      </c>
      <c r="I5" s="7">
        <v>90.51</v>
      </c>
      <c r="J5" s="7">
        <v>92.16</v>
      </c>
      <c r="K5" s="7">
        <v>86.39</v>
      </c>
      <c r="L5" s="7">
        <v>87.97</v>
      </c>
      <c r="M5" s="7">
        <v>93.11</v>
      </c>
      <c r="N5" s="8"/>
      <c r="O5" s="34"/>
      <c r="P5" s="34"/>
      <c r="AZ5" s="34"/>
    </row>
    <row r="6" spans="1:52" s="1" customFormat="1" ht="14.25">
      <c r="A6" s="9" t="s">
        <v>13</v>
      </c>
      <c r="B6" s="10">
        <v>10</v>
      </c>
      <c r="C6" s="10">
        <v>10</v>
      </c>
      <c r="D6" s="10">
        <v>10</v>
      </c>
      <c r="E6" s="10">
        <v>10</v>
      </c>
      <c r="F6" s="10">
        <v>10</v>
      </c>
      <c r="G6" s="10">
        <v>10</v>
      </c>
      <c r="H6" s="10">
        <v>10</v>
      </c>
      <c r="I6" s="10">
        <v>10</v>
      </c>
      <c r="J6" s="10">
        <v>10</v>
      </c>
      <c r="K6" s="10">
        <v>10</v>
      </c>
      <c r="L6" s="10">
        <v>10</v>
      </c>
      <c r="M6" s="10">
        <v>10</v>
      </c>
      <c r="N6" s="8"/>
      <c r="O6" s="34"/>
      <c r="P6" s="34"/>
      <c r="AZ6" s="34"/>
    </row>
    <row r="7" spans="1:52" s="1" customFormat="1" ht="12.75">
      <c r="A7" s="9" t="s">
        <v>1</v>
      </c>
      <c r="B7" s="10">
        <f aca="true" t="shared" si="0" ref="B7:M7">SUM(B5:B6)</f>
        <v>113.14</v>
      </c>
      <c r="C7" s="10">
        <f>SUM(C5:C6)</f>
        <v>102.91</v>
      </c>
      <c r="D7" s="10">
        <f t="shared" si="0"/>
        <v>105.03</v>
      </c>
      <c r="E7" s="10">
        <f t="shared" si="0"/>
        <v>100.13</v>
      </c>
      <c r="F7" s="10">
        <f t="shared" si="0"/>
        <v>94.29</v>
      </c>
      <c r="G7" s="10">
        <f t="shared" si="0"/>
        <v>94.19</v>
      </c>
      <c r="H7" s="10">
        <f t="shared" si="0"/>
        <v>97.28</v>
      </c>
      <c r="I7" s="10">
        <f t="shared" si="0"/>
        <v>100.51</v>
      </c>
      <c r="J7" s="10">
        <f t="shared" si="0"/>
        <v>102.16</v>
      </c>
      <c r="K7" s="10">
        <f t="shared" si="0"/>
        <v>96.39</v>
      </c>
      <c r="L7" s="10">
        <f t="shared" si="0"/>
        <v>97.97</v>
      </c>
      <c r="M7" s="10">
        <f t="shared" si="0"/>
        <v>103.11</v>
      </c>
      <c r="N7" s="8"/>
      <c r="O7" s="34"/>
      <c r="P7" s="34"/>
      <c r="AZ7" s="34"/>
    </row>
    <row r="8" spans="1:52" s="1" customFormat="1" ht="12.75">
      <c r="A8" s="11" t="s">
        <v>7</v>
      </c>
      <c r="B8" s="12">
        <v>7.523</v>
      </c>
      <c r="C8" s="12">
        <v>7.44</v>
      </c>
      <c r="D8" s="12">
        <v>7.756</v>
      </c>
      <c r="E8" s="12">
        <v>8.0775</v>
      </c>
      <c r="F8" s="12">
        <v>8.039</v>
      </c>
      <c r="G8" s="12">
        <v>7.9856</v>
      </c>
      <c r="H8" s="12">
        <v>8.127</v>
      </c>
      <c r="I8" s="12">
        <v>8.2451</v>
      </c>
      <c r="J8" s="12">
        <v>8.4655</v>
      </c>
      <c r="K8" s="12">
        <v>9.259</v>
      </c>
      <c r="L8" s="12">
        <v>9.55</v>
      </c>
      <c r="M8" s="12">
        <v>10.9055</v>
      </c>
      <c r="N8" s="13"/>
      <c r="O8" s="35"/>
      <c r="P8" s="35"/>
      <c r="AZ8" s="35"/>
    </row>
    <row r="9" spans="1:52" s="1" customFormat="1" ht="12.75">
      <c r="A9" s="9" t="s">
        <v>2</v>
      </c>
      <c r="B9" s="10">
        <f aca="true" t="shared" si="1" ref="B9:M9">+B7*B8</f>
        <v>851.1522199999999</v>
      </c>
      <c r="C9" s="10">
        <f t="shared" si="1"/>
        <v>765.6504</v>
      </c>
      <c r="D9" s="10">
        <f t="shared" si="1"/>
        <v>814.6126800000001</v>
      </c>
      <c r="E9" s="10">
        <f t="shared" si="1"/>
        <v>808.800075</v>
      </c>
      <c r="F9" s="10">
        <f t="shared" si="1"/>
        <v>757.99731</v>
      </c>
      <c r="G9" s="10">
        <f t="shared" si="1"/>
        <v>752.1636639999999</v>
      </c>
      <c r="H9" s="10">
        <f t="shared" si="1"/>
        <v>790.5945600000001</v>
      </c>
      <c r="I9" s="10">
        <f t="shared" si="1"/>
        <v>828.7150010000001</v>
      </c>
      <c r="J9" s="10">
        <f t="shared" si="1"/>
        <v>864.8354800000001</v>
      </c>
      <c r="K9" s="10">
        <f t="shared" si="1"/>
        <v>892.47501</v>
      </c>
      <c r="L9" s="10">
        <f t="shared" si="1"/>
        <v>935.6135</v>
      </c>
      <c r="M9" s="10">
        <f t="shared" si="1"/>
        <v>1124.466105</v>
      </c>
      <c r="N9" s="8"/>
      <c r="O9" s="34"/>
      <c r="P9" s="34"/>
      <c r="AZ9" s="34"/>
    </row>
    <row r="10" spans="1:52" s="16" customFormat="1" ht="12.75">
      <c r="A10" s="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36"/>
      <c r="P10" s="36"/>
      <c r="AZ10" s="36"/>
    </row>
    <row r="11" spans="1:52" s="16" customFormat="1" ht="12.75">
      <c r="A11" s="17" t="s">
        <v>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36"/>
      <c r="P11" s="36"/>
      <c r="AZ11" s="36"/>
    </row>
    <row r="12" spans="1:52" s="16" customFormat="1" ht="12.75" customHeight="1">
      <c r="A12" s="9" t="s">
        <v>8</v>
      </c>
      <c r="B12" s="18">
        <v>10.14</v>
      </c>
      <c r="C12" s="18">
        <v>9.12</v>
      </c>
      <c r="D12" s="18">
        <v>9.71</v>
      </c>
      <c r="E12" s="18">
        <v>9.64</v>
      </c>
      <c r="F12" s="18">
        <v>9.03</v>
      </c>
      <c r="G12" s="18">
        <v>8.96</v>
      </c>
      <c r="H12" s="18">
        <v>8.93</v>
      </c>
      <c r="I12" s="18">
        <v>9.37</v>
      </c>
      <c r="J12" s="18">
        <v>9.77</v>
      </c>
      <c r="K12" s="18">
        <v>9.54</v>
      </c>
      <c r="L12" s="18">
        <v>10</v>
      </c>
      <c r="M12" s="18">
        <v>12.01</v>
      </c>
      <c r="N12" s="19"/>
      <c r="O12" s="37"/>
      <c r="P12" s="37"/>
      <c r="AZ12" s="37"/>
    </row>
    <row r="13" spans="1:52" s="16" customFormat="1" ht="25.5">
      <c r="A13" s="9" t="s">
        <v>9</v>
      </c>
      <c r="B13" s="20">
        <v>51.95</v>
      </c>
      <c r="C13" s="20">
        <v>51.19</v>
      </c>
      <c r="D13" s="20">
        <v>51.6</v>
      </c>
      <c r="E13" s="20">
        <v>51.52</v>
      </c>
      <c r="F13" s="20">
        <v>51.07</v>
      </c>
      <c r="G13" s="20">
        <v>51.02</v>
      </c>
      <c r="H13" s="20">
        <v>58.84</v>
      </c>
      <c r="I13" s="20">
        <v>59.15</v>
      </c>
      <c r="J13" s="20">
        <v>59.44</v>
      </c>
      <c r="K13" s="20">
        <v>59.61</v>
      </c>
      <c r="L13" s="20">
        <v>59.95</v>
      </c>
      <c r="M13" s="20">
        <v>61.44</v>
      </c>
      <c r="N13" s="29"/>
      <c r="O13" s="38"/>
      <c r="P13" s="38"/>
      <c r="AZ13" s="34"/>
    </row>
    <row r="14" spans="1:52" s="16" customFormat="1" ht="12.7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8"/>
      <c r="O14" s="34"/>
      <c r="P14" s="34"/>
      <c r="AZ14" s="34"/>
    </row>
    <row r="15" spans="1:52" s="16" customFormat="1" ht="12.75">
      <c r="A15" s="21" t="s">
        <v>4</v>
      </c>
      <c r="B15" s="22">
        <f aca="true" t="shared" si="2" ref="B15:M15">SUM(B9-B12-B13)</f>
        <v>789.0622199999999</v>
      </c>
      <c r="C15" s="22">
        <f t="shared" si="2"/>
        <v>705.3404</v>
      </c>
      <c r="D15" s="22">
        <f t="shared" si="2"/>
        <v>753.30268</v>
      </c>
      <c r="E15" s="22">
        <f t="shared" si="2"/>
        <v>747.640075</v>
      </c>
      <c r="F15" s="22">
        <f t="shared" si="2"/>
        <v>697.89731</v>
      </c>
      <c r="G15" s="22">
        <f t="shared" si="2"/>
        <v>692.1836639999999</v>
      </c>
      <c r="H15" s="22">
        <f t="shared" si="2"/>
        <v>722.8245600000001</v>
      </c>
      <c r="I15" s="22">
        <f t="shared" si="2"/>
        <v>760.1950010000002</v>
      </c>
      <c r="J15" s="22">
        <f t="shared" si="2"/>
        <v>795.6254800000002</v>
      </c>
      <c r="K15" s="22">
        <f t="shared" si="2"/>
        <v>823.32501</v>
      </c>
      <c r="L15" s="22">
        <f t="shared" si="2"/>
        <v>865.6635</v>
      </c>
      <c r="M15" s="22">
        <f t="shared" si="2"/>
        <v>1051.016105</v>
      </c>
      <c r="N15" s="23"/>
      <c r="O15" s="39"/>
      <c r="P15" s="39"/>
      <c r="AZ15" s="39"/>
    </row>
    <row r="16" spans="1:5" s="16" customFormat="1" ht="5.25" customHeight="1">
      <c r="A16" s="24"/>
      <c r="B16" s="25"/>
      <c r="C16" s="25"/>
      <c r="D16" s="25"/>
      <c r="E16" s="25"/>
    </row>
    <row r="17" spans="1:5" s="16" customFormat="1" ht="12.75">
      <c r="A17" s="26" t="s">
        <v>5</v>
      </c>
      <c r="B17" s="27"/>
      <c r="C17" s="27"/>
      <c r="D17" s="27"/>
      <c r="E17" s="27"/>
    </row>
    <row r="18" spans="1:52" s="1" customFormat="1" ht="12.75">
      <c r="A18" s="3"/>
      <c r="B18" s="4">
        <v>37260</v>
      </c>
      <c r="C18" s="4">
        <v>37288</v>
      </c>
      <c r="D18" s="4">
        <v>37316</v>
      </c>
      <c r="E18" s="4">
        <v>37351</v>
      </c>
      <c r="F18" s="4">
        <v>37379</v>
      </c>
      <c r="G18" s="4">
        <v>37414</v>
      </c>
      <c r="H18" s="4">
        <v>37442</v>
      </c>
      <c r="I18" s="4">
        <v>37470</v>
      </c>
      <c r="J18" s="4">
        <v>37505</v>
      </c>
      <c r="K18" s="4">
        <v>37533</v>
      </c>
      <c r="L18" s="4">
        <v>37561</v>
      </c>
      <c r="M18" s="4">
        <v>37596</v>
      </c>
      <c r="N18" s="5"/>
      <c r="O18" s="33"/>
      <c r="P18" s="33"/>
      <c r="R18" s="33"/>
      <c r="AZ18" s="33"/>
    </row>
    <row r="19" spans="1:52" s="1" customFormat="1" ht="12.75">
      <c r="A19" s="6" t="s">
        <v>0</v>
      </c>
      <c r="B19" s="7">
        <v>92.08</v>
      </c>
      <c r="C19" s="7">
        <v>89.82</v>
      </c>
      <c r="D19" s="7">
        <v>86.37</v>
      </c>
      <c r="E19" s="7">
        <v>88.05</v>
      </c>
      <c r="F19" s="7">
        <v>83.6</v>
      </c>
      <c r="G19" s="7">
        <v>88.81</v>
      </c>
      <c r="H19" s="7">
        <v>97.5</v>
      </c>
      <c r="I19" s="7">
        <v>106.04</v>
      </c>
      <c r="J19" s="7">
        <v>114.46</v>
      </c>
      <c r="K19" s="7">
        <v>110.76</v>
      </c>
      <c r="L19" s="7">
        <v>110.98</v>
      </c>
      <c r="M19" s="7">
        <v>104.9</v>
      </c>
      <c r="N19" s="8"/>
      <c r="O19" s="34"/>
      <c r="P19" s="34"/>
      <c r="R19" s="34"/>
      <c r="AZ19" s="34"/>
    </row>
    <row r="20" spans="1:52" s="1" customFormat="1" ht="14.25">
      <c r="A20" s="9" t="s">
        <v>13</v>
      </c>
      <c r="B20" s="10">
        <v>10</v>
      </c>
      <c r="C20" s="10">
        <v>10</v>
      </c>
      <c r="D20" s="10">
        <v>10</v>
      </c>
      <c r="E20" s="10">
        <v>10</v>
      </c>
      <c r="F20" s="10">
        <v>10</v>
      </c>
      <c r="G20" s="10">
        <v>10</v>
      </c>
      <c r="H20" s="10">
        <v>10</v>
      </c>
      <c r="I20" s="10">
        <v>10</v>
      </c>
      <c r="J20" s="10">
        <v>10</v>
      </c>
      <c r="K20" s="10">
        <v>10</v>
      </c>
      <c r="L20" s="10">
        <v>10</v>
      </c>
      <c r="M20" s="10">
        <v>10</v>
      </c>
      <c r="N20" s="8"/>
      <c r="O20" s="34"/>
      <c r="P20" s="34"/>
      <c r="R20" s="34"/>
      <c r="AZ20" s="34"/>
    </row>
    <row r="21" spans="1:52" s="1" customFormat="1" ht="12.75">
      <c r="A21" s="9" t="s">
        <v>1</v>
      </c>
      <c r="B21" s="10">
        <f aca="true" t="shared" si="3" ref="B21:M21">SUM(B19:B20)</f>
        <v>102.08</v>
      </c>
      <c r="C21" s="10">
        <f t="shared" si="3"/>
        <v>99.82</v>
      </c>
      <c r="D21" s="10">
        <f t="shared" si="3"/>
        <v>96.37</v>
      </c>
      <c r="E21" s="10">
        <f t="shared" si="3"/>
        <v>98.05</v>
      </c>
      <c r="F21" s="10">
        <f t="shared" si="3"/>
        <v>93.6</v>
      </c>
      <c r="G21" s="10">
        <f t="shared" si="3"/>
        <v>98.81</v>
      </c>
      <c r="H21" s="10">
        <f t="shared" si="3"/>
        <v>107.5</v>
      </c>
      <c r="I21" s="10">
        <f t="shared" si="3"/>
        <v>116.04</v>
      </c>
      <c r="J21" s="10">
        <f t="shared" si="3"/>
        <v>124.46</v>
      </c>
      <c r="K21" s="10">
        <f t="shared" si="3"/>
        <v>120.76</v>
      </c>
      <c r="L21" s="10">
        <f t="shared" si="3"/>
        <v>120.98</v>
      </c>
      <c r="M21" s="10">
        <f t="shared" si="3"/>
        <v>114.9</v>
      </c>
      <c r="N21" s="8"/>
      <c r="O21" s="34"/>
      <c r="P21" s="34"/>
      <c r="R21" s="34"/>
      <c r="AZ21" s="34"/>
    </row>
    <row r="22" spans="1:52" s="1" customFormat="1" ht="12.75">
      <c r="A22" s="11" t="s">
        <v>7</v>
      </c>
      <c r="B22" s="12">
        <v>12.038</v>
      </c>
      <c r="C22" s="12">
        <v>11.48</v>
      </c>
      <c r="D22" s="12">
        <v>11.37</v>
      </c>
      <c r="E22" s="12">
        <v>11.2491</v>
      </c>
      <c r="F22" s="12">
        <v>10.4911</v>
      </c>
      <c r="G22" s="12">
        <v>10.21</v>
      </c>
      <c r="H22" s="12">
        <v>10.0402</v>
      </c>
      <c r="I22" s="12">
        <v>10.2881</v>
      </c>
      <c r="J22" s="12">
        <v>10.4822</v>
      </c>
      <c r="K22" s="12">
        <v>10.4058</v>
      </c>
      <c r="L22" s="12">
        <v>9.97</v>
      </c>
      <c r="M22" s="12">
        <v>9.1324</v>
      </c>
      <c r="N22" s="13"/>
      <c r="O22" s="35"/>
      <c r="P22" s="35"/>
      <c r="R22" s="35"/>
      <c r="AZ22" s="35"/>
    </row>
    <row r="23" spans="1:52" s="1" customFormat="1" ht="12.75">
      <c r="A23" s="9" t="s">
        <v>2</v>
      </c>
      <c r="B23" s="10">
        <f aca="true" t="shared" si="4" ref="B23:M23">SUM(B21*B22)</f>
        <v>1228.83904</v>
      </c>
      <c r="C23" s="10">
        <f t="shared" si="4"/>
        <v>1145.9336</v>
      </c>
      <c r="D23" s="10">
        <f t="shared" si="4"/>
        <v>1095.7269</v>
      </c>
      <c r="E23" s="10">
        <f t="shared" si="4"/>
        <v>1102.974255</v>
      </c>
      <c r="F23" s="10">
        <f t="shared" si="4"/>
        <v>981.9669599999999</v>
      </c>
      <c r="G23" s="10">
        <f t="shared" si="4"/>
        <v>1008.8501000000001</v>
      </c>
      <c r="H23" s="10">
        <f t="shared" si="4"/>
        <v>1079.3215</v>
      </c>
      <c r="I23" s="10">
        <f t="shared" si="4"/>
        <v>1193.831124</v>
      </c>
      <c r="J23" s="10">
        <f t="shared" si="4"/>
        <v>1304.614612</v>
      </c>
      <c r="K23" s="10">
        <f t="shared" si="4"/>
        <v>1256.604408</v>
      </c>
      <c r="L23" s="10">
        <f t="shared" si="4"/>
        <v>1206.1706000000001</v>
      </c>
      <c r="M23" s="10">
        <f t="shared" si="4"/>
        <v>1049.31276</v>
      </c>
      <c r="N23" s="8"/>
      <c r="O23" s="34"/>
      <c r="P23" s="34"/>
      <c r="R23" s="34"/>
      <c r="AZ23" s="34"/>
    </row>
    <row r="24" spans="1:52" s="16" customFormat="1" ht="12.75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  <c r="O24" s="36"/>
      <c r="P24" s="36"/>
      <c r="R24" s="36"/>
      <c r="AZ24" s="36"/>
    </row>
    <row r="25" spans="1:52" s="16" customFormat="1" ht="12.75">
      <c r="A25" s="17" t="s">
        <v>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  <c r="O25" s="36"/>
      <c r="P25" s="36"/>
      <c r="R25" s="36"/>
      <c r="AZ25" s="36"/>
    </row>
    <row r="26" spans="1:52" s="16" customFormat="1" ht="12.75" customHeight="1">
      <c r="A26" s="9" t="s">
        <v>8</v>
      </c>
      <c r="B26" s="18">
        <v>13.13</v>
      </c>
      <c r="C26" s="18">
        <v>13.19</v>
      </c>
      <c r="D26" s="18">
        <v>12.61</v>
      </c>
      <c r="E26" s="18">
        <v>13.6</v>
      </c>
      <c r="F26" s="18">
        <v>12.11</v>
      </c>
      <c r="G26" s="18">
        <v>12.44</v>
      </c>
      <c r="H26" s="18">
        <v>14.19</v>
      </c>
      <c r="I26" s="18">
        <v>15.7</v>
      </c>
      <c r="J26" s="18">
        <v>17.16</v>
      </c>
      <c r="K26" s="18">
        <v>17.56</v>
      </c>
      <c r="L26" s="18">
        <v>16.85</v>
      </c>
      <c r="M26" s="18">
        <v>14.66</v>
      </c>
      <c r="N26" s="19"/>
      <c r="O26" s="37"/>
      <c r="P26" s="37"/>
      <c r="R26" s="37"/>
      <c r="AZ26" s="37"/>
    </row>
    <row r="27" spans="1:52" s="30" customFormat="1" ht="25.5">
      <c r="A27" s="28" t="s">
        <v>9</v>
      </c>
      <c r="B27" s="20">
        <v>62.23</v>
      </c>
      <c r="C27" s="20">
        <v>61.57</v>
      </c>
      <c r="D27" s="20">
        <v>61.16</v>
      </c>
      <c r="E27" s="20">
        <v>61.23</v>
      </c>
      <c r="F27" s="20">
        <v>60.26</v>
      </c>
      <c r="G27" s="20">
        <v>60.52</v>
      </c>
      <c r="H27" s="20">
        <v>61.13</v>
      </c>
      <c r="I27" s="20">
        <v>62.08</v>
      </c>
      <c r="J27" s="20">
        <v>63.01</v>
      </c>
      <c r="K27" s="20">
        <v>62.61</v>
      </c>
      <c r="L27" s="20">
        <v>62.22</v>
      </c>
      <c r="M27" s="20">
        <v>60.95</v>
      </c>
      <c r="N27" s="29"/>
      <c r="O27" s="38"/>
      <c r="P27" s="38"/>
      <c r="R27" s="38"/>
      <c r="AZ27" s="38"/>
    </row>
    <row r="28" spans="1:52" s="16" customFormat="1" ht="12.7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8"/>
      <c r="O28" s="34"/>
      <c r="P28" s="34"/>
      <c r="R28" s="34"/>
      <c r="AZ28" s="34"/>
    </row>
    <row r="29" spans="1:52" s="16" customFormat="1" ht="12.75">
      <c r="A29" s="21" t="s">
        <v>4</v>
      </c>
      <c r="B29" s="22">
        <f aca="true" t="shared" si="5" ref="B29:M29">SUM(B23-B26-B27)</f>
        <v>1153.47904</v>
      </c>
      <c r="C29" s="22">
        <f t="shared" si="5"/>
        <v>1071.1736</v>
      </c>
      <c r="D29" s="22">
        <f t="shared" si="5"/>
        <v>1021.9569</v>
      </c>
      <c r="E29" s="22">
        <f t="shared" si="5"/>
        <v>1028.1442550000002</v>
      </c>
      <c r="F29" s="22">
        <f t="shared" si="5"/>
        <v>909.5969599999999</v>
      </c>
      <c r="G29" s="22">
        <f t="shared" si="5"/>
        <v>935.8901000000001</v>
      </c>
      <c r="H29" s="22">
        <f t="shared" si="5"/>
        <v>1004.0015</v>
      </c>
      <c r="I29" s="22">
        <f t="shared" si="5"/>
        <v>1116.051124</v>
      </c>
      <c r="J29" s="22">
        <f t="shared" si="5"/>
        <v>1224.444612</v>
      </c>
      <c r="K29" s="22">
        <f t="shared" si="5"/>
        <v>1176.434408</v>
      </c>
      <c r="L29" s="22">
        <f t="shared" si="5"/>
        <v>1127.1006000000002</v>
      </c>
      <c r="M29" s="22">
        <f t="shared" si="5"/>
        <v>973.7027599999999</v>
      </c>
      <c r="N29" s="23"/>
      <c r="O29" s="39"/>
      <c r="P29" s="39"/>
      <c r="R29" s="39"/>
      <c r="AZ29" s="39"/>
    </row>
    <row r="30" spans="1:5" s="16" customFormat="1" ht="5.25" customHeight="1">
      <c r="A30" s="24"/>
      <c r="B30" s="25"/>
      <c r="C30" s="25"/>
      <c r="D30" s="25"/>
      <c r="E30" s="25"/>
    </row>
    <row r="31" spans="1:5" s="16" customFormat="1" ht="12.75">
      <c r="A31" s="26" t="s">
        <v>5</v>
      </c>
      <c r="B31" s="27"/>
      <c r="C31" s="27"/>
      <c r="D31" s="27"/>
      <c r="E31" s="27"/>
    </row>
    <row r="33" spans="1:52" s="1" customFormat="1" ht="12.75">
      <c r="A33" s="3"/>
      <c r="B33" s="4">
        <v>37624</v>
      </c>
      <c r="C33" s="4">
        <v>37666</v>
      </c>
      <c r="D33" s="4">
        <v>37687</v>
      </c>
      <c r="E33" s="4">
        <v>37715</v>
      </c>
      <c r="F33" s="4">
        <v>37743</v>
      </c>
      <c r="G33" s="4">
        <v>37778</v>
      </c>
      <c r="H33" s="4">
        <v>37805</v>
      </c>
      <c r="I33" s="4">
        <v>37834</v>
      </c>
      <c r="J33" s="4">
        <v>37869</v>
      </c>
      <c r="K33" s="31">
        <v>37897</v>
      </c>
      <c r="L33" s="4">
        <v>37932</v>
      </c>
      <c r="M33" s="4">
        <v>37960</v>
      </c>
      <c r="N33" s="5"/>
      <c r="O33" s="33"/>
      <c r="Q33" s="33"/>
      <c r="AZ33" s="33"/>
    </row>
    <row r="34" spans="1:52" s="1" customFormat="1" ht="12.75">
      <c r="A34" s="6" t="s">
        <v>0</v>
      </c>
      <c r="B34" s="7">
        <v>105.11</v>
      </c>
      <c r="C34" s="7">
        <v>106.96</v>
      </c>
      <c r="D34" s="7">
        <v>108.75</v>
      </c>
      <c r="E34" s="7">
        <v>105.8</v>
      </c>
      <c r="F34" s="7">
        <v>104.03</v>
      </c>
      <c r="G34" s="7">
        <v>106.59</v>
      </c>
      <c r="H34" s="7">
        <v>104.27</v>
      </c>
      <c r="I34" s="7">
        <v>94.13</v>
      </c>
      <c r="J34" s="7">
        <v>109.15</v>
      </c>
      <c r="K34" s="7">
        <v>101.96</v>
      </c>
      <c r="L34" s="7">
        <v>108.83</v>
      </c>
      <c r="M34" s="7">
        <v>111.86</v>
      </c>
      <c r="N34" s="8"/>
      <c r="O34" s="34"/>
      <c r="Q34" s="34"/>
      <c r="AZ34" s="34"/>
    </row>
    <row r="35" spans="1:52" s="1" customFormat="1" ht="14.25">
      <c r="A35" s="9" t="s">
        <v>13</v>
      </c>
      <c r="B35" s="10">
        <v>10</v>
      </c>
      <c r="C35" s="10">
        <v>10</v>
      </c>
      <c r="D35" s="10">
        <v>10</v>
      </c>
      <c r="E35" s="10">
        <v>10</v>
      </c>
      <c r="F35" s="10">
        <v>10</v>
      </c>
      <c r="G35" s="10">
        <v>10</v>
      </c>
      <c r="H35" s="10">
        <v>10</v>
      </c>
      <c r="I35" s="10">
        <v>10</v>
      </c>
      <c r="J35" s="10">
        <v>10</v>
      </c>
      <c r="K35" s="10">
        <v>10</v>
      </c>
      <c r="L35" s="10">
        <v>10</v>
      </c>
      <c r="M35" s="10">
        <v>10</v>
      </c>
      <c r="N35" s="8"/>
      <c r="O35" s="34"/>
      <c r="Q35" s="34"/>
      <c r="AZ35" s="34"/>
    </row>
    <row r="36" spans="1:52" s="1" customFormat="1" ht="12.75">
      <c r="A36" s="9" t="s">
        <v>1</v>
      </c>
      <c r="B36" s="10">
        <f aca="true" t="shared" si="6" ref="B36:M36">SUM(B34:B35)</f>
        <v>115.11</v>
      </c>
      <c r="C36" s="10">
        <f t="shared" si="6"/>
        <v>116.96</v>
      </c>
      <c r="D36" s="10">
        <f t="shared" si="6"/>
        <v>118.75</v>
      </c>
      <c r="E36" s="10">
        <f t="shared" si="6"/>
        <v>115.8</v>
      </c>
      <c r="F36" s="10">
        <f t="shared" si="6"/>
        <v>114.03</v>
      </c>
      <c r="G36" s="10">
        <f t="shared" si="6"/>
        <v>116.59</v>
      </c>
      <c r="H36" s="10">
        <f t="shared" si="6"/>
        <v>114.27</v>
      </c>
      <c r="I36" s="10">
        <f t="shared" si="6"/>
        <v>104.13</v>
      </c>
      <c r="J36" s="10">
        <f t="shared" si="6"/>
        <v>119.15</v>
      </c>
      <c r="K36" s="10">
        <f t="shared" si="6"/>
        <v>111.96</v>
      </c>
      <c r="L36" s="10">
        <f t="shared" si="6"/>
        <v>118.83</v>
      </c>
      <c r="M36" s="10">
        <f t="shared" si="6"/>
        <v>121.86</v>
      </c>
      <c r="N36" s="8"/>
      <c r="O36" s="34"/>
      <c r="Q36" s="34"/>
      <c r="AZ36" s="34"/>
    </row>
    <row r="37" spans="1:52" s="1" customFormat="1" ht="12.75">
      <c r="A37" s="11" t="s">
        <v>7</v>
      </c>
      <c r="B37" s="12">
        <v>8.4531</v>
      </c>
      <c r="C37" s="12">
        <v>8.3403</v>
      </c>
      <c r="D37" s="12">
        <v>7.9808</v>
      </c>
      <c r="E37" s="12">
        <v>7.9681</v>
      </c>
      <c r="F37" s="12">
        <v>7.5019</v>
      </c>
      <c r="G37" s="12">
        <v>8.0128</v>
      </c>
      <c r="H37" s="12">
        <v>7.4683</v>
      </c>
      <c r="I37" s="12">
        <v>7.4405</v>
      </c>
      <c r="J37" s="12">
        <v>7.41</v>
      </c>
      <c r="K37" s="12">
        <v>6.8918</v>
      </c>
      <c r="L37" s="12">
        <v>7.0572</v>
      </c>
      <c r="M37" s="12">
        <v>6.31</v>
      </c>
      <c r="N37" s="13"/>
      <c r="O37" s="35"/>
      <c r="Q37" s="35"/>
      <c r="AZ37" s="35"/>
    </row>
    <row r="38" spans="1:52" s="1" customFormat="1" ht="12.75">
      <c r="A38" s="9" t="s">
        <v>2</v>
      </c>
      <c r="B38" s="10">
        <f aca="true" t="shared" si="7" ref="B38:M38">SUM(B36*B37)</f>
        <v>973.0363409999999</v>
      </c>
      <c r="C38" s="10">
        <f t="shared" si="7"/>
        <v>975.4814879999999</v>
      </c>
      <c r="D38" s="10">
        <f t="shared" si="7"/>
        <v>947.72</v>
      </c>
      <c r="E38" s="10">
        <f t="shared" si="7"/>
        <v>922.70598</v>
      </c>
      <c r="F38" s="10">
        <f t="shared" si="7"/>
        <v>855.441657</v>
      </c>
      <c r="G38" s="10">
        <f t="shared" si="7"/>
        <v>934.2123520000001</v>
      </c>
      <c r="H38" s="10">
        <f t="shared" si="7"/>
        <v>853.402641</v>
      </c>
      <c r="I38" s="10">
        <f t="shared" si="7"/>
        <v>774.779265</v>
      </c>
      <c r="J38" s="10">
        <f t="shared" si="7"/>
        <v>882.9015</v>
      </c>
      <c r="K38" s="10">
        <f t="shared" si="7"/>
        <v>771.605928</v>
      </c>
      <c r="L38" s="10">
        <f t="shared" si="7"/>
        <v>838.607076</v>
      </c>
      <c r="M38" s="10">
        <f t="shared" si="7"/>
        <v>768.9366</v>
      </c>
      <c r="N38" s="8"/>
      <c r="O38" s="34"/>
      <c r="Q38" s="34"/>
      <c r="AZ38" s="34"/>
    </row>
    <row r="39" spans="1:52" s="16" customFormat="1" ht="12.75">
      <c r="A39" s="9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5"/>
      <c r="O39" s="36"/>
      <c r="Q39" s="36"/>
      <c r="AZ39" s="36"/>
    </row>
    <row r="40" spans="1:52" s="16" customFormat="1" ht="12.75">
      <c r="A40" s="17" t="s">
        <v>3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5"/>
      <c r="O40" s="36"/>
      <c r="Q40" s="36"/>
      <c r="AZ40" s="36"/>
    </row>
    <row r="41" spans="1:52" s="16" customFormat="1" ht="12.75" customHeight="1">
      <c r="A41" s="9" t="s">
        <v>8</v>
      </c>
      <c r="B41" s="18">
        <v>13.6</v>
      </c>
      <c r="C41" s="18">
        <v>13.63</v>
      </c>
      <c r="D41" s="18">
        <v>13.24</v>
      </c>
      <c r="E41" s="18">
        <v>12.89</v>
      </c>
      <c r="F41" s="18">
        <v>11.95</v>
      </c>
      <c r="G41" s="18">
        <v>13.05</v>
      </c>
      <c r="H41" s="18">
        <v>10.87</v>
      </c>
      <c r="I41" s="18">
        <v>9.87</v>
      </c>
      <c r="J41" s="18">
        <v>10.52</v>
      </c>
      <c r="K41" s="18">
        <v>8.56</v>
      </c>
      <c r="L41" s="18">
        <v>8.27</v>
      </c>
      <c r="M41" s="18">
        <v>7.58</v>
      </c>
      <c r="N41" s="19"/>
      <c r="O41" s="37"/>
      <c r="Q41" s="37"/>
      <c r="AZ41" s="37"/>
    </row>
    <row r="42" spans="1:52" s="30" customFormat="1" ht="25.5">
      <c r="A42" s="28" t="s">
        <v>9</v>
      </c>
      <c r="B42" s="20">
        <v>60.36</v>
      </c>
      <c r="C42" s="20">
        <v>60.39</v>
      </c>
      <c r="D42" s="20">
        <v>60.19</v>
      </c>
      <c r="E42" s="20">
        <v>59.98</v>
      </c>
      <c r="F42" s="20">
        <v>59.44</v>
      </c>
      <c r="G42" s="20">
        <v>60.07</v>
      </c>
      <c r="H42" s="20">
        <v>59.43</v>
      </c>
      <c r="I42" s="20">
        <v>58.76</v>
      </c>
      <c r="J42" s="20">
        <v>59.68</v>
      </c>
      <c r="K42" s="20">
        <v>58.78</v>
      </c>
      <c r="L42" s="20">
        <v>96.3</v>
      </c>
      <c r="M42" s="20">
        <v>96.3</v>
      </c>
      <c r="N42" s="29"/>
      <c r="O42" s="38"/>
      <c r="Q42" s="38"/>
      <c r="AZ42" s="38"/>
    </row>
    <row r="43" spans="1:52" s="16" customFormat="1" ht="12.75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8"/>
      <c r="O43" s="34"/>
      <c r="Q43" s="34"/>
      <c r="AZ43" s="34"/>
    </row>
    <row r="44" spans="1:52" s="16" customFormat="1" ht="12.75">
      <c r="A44" s="21" t="s">
        <v>4</v>
      </c>
      <c r="B44" s="22">
        <f aca="true" t="shared" si="8" ref="B44:M44">SUM(B38-B41-B42)</f>
        <v>899.0763409999998</v>
      </c>
      <c r="C44" s="22">
        <f t="shared" si="8"/>
        <v>901.4614879999999</v>
      </c>
      <c r="D44" s="22">
        <f t="shared" si="8"/>
        <v>874.29</v>
      </c>
      <c r="E44" s="22">
        <f t="shared" si="8"/>
        <v>849.83598</v>
      </c>
      <c r="F44" s="22">
        <f t="shared" si="8"/>
        <v>784.051657</v>
      </c>
      <c r="G44" s="22">
        <f t="shared" si="8"/>
        <v>861.0923520000001</v>
      </c>
      <c r="H44" s="22">
        <f t="shared" si="8"/>
        <v>783.1026410000001</v>
      </c>
      <c r="I44" s="22">
        <f t="shared" si="8"/>
        <v>706.149265</v>
      </c>
      <c r="J44" s="22">
        <f t="shared" si="8"/>
        <v>812.7015000000001</v>
      </c>
      <c r="K44" s="22">
        <f t="shared" si="8"/>
        <v>704.265928</v>
      </c>
      <c r="L44" s="22">
        <f t="shared" si="8"/>
        <v>734.0370760000001</v>
      </c>
      <c r="M44" s="22">
        <f t="shared" si="8"/>
        <v>665.0566</v>
      </c>
      <c r="N44" s="23"/>
      <c r="O44" s="39"/>
      <c r="Q44" s="39"/>
      <c r="AZ44" s="39"/>
    </row>
    <row r="45" spans="1:5" s="16" customFormat="1" ht="5.25" customHeight="1">
      <c r="A45" s="24"/>
      <c r="B45" s="25"/>
      <c r="C45" s="25"/>
      <c r="D45" s="25"/>
      <c r="E45" s="25"/>
    </row>
    <row r="46" spans="1:5" s="16" customFormat="1" ht="12.75">
      <c r="A46" s="26" t="s">
        <v>5</v>
      </c>
      <c r="B46" s="27"/>
      <c r="C46" s="27"/>
      <c r="D46" s="27"/>
      <c r="E46" s="27"/>
    </row>
    <row r="48" spans="1:51" s="1" customFormat="1" ht="12.75">
      <c r="A48" s="3"/>
      <c r="B48" s="4">
        <v>37988</v>
      </c>
      <c r="C48" s="4">
        <v>38023</v>
      </c>
      <c r="D48" s="4">
        <v>38051</v>
      </c>
      <c r="E48" s="4">
        <v>38079</v>
      </c>
      <c r="F48" s="4">
        <v>38114</v>
      </c>
      <c r="G48" s="32">
        <v>38142</v>
      </c>
      <c r="H48" s="4">
        <v>38170</v>
      </c>
      <c r="I48" s="4">
        <v>38205</v>
      </c>
      <c r="J48" s="4">
        <v>38233</v>
      </c>
      <c r="K48" s="31">
        <v>38261</v>
      </c>
      <c r="L48" s="4">
        <v>38296</v>
      </c>
      <c r="M48" s="4">
        <v>38324</v>
      </c>
      <c r="N48" s="5"/>
      <c r="O48" s="33"/>
      <c r="Q48" s="33"/>
      <c r="R48" s="33"/>
      <c r="S48" s="33"/>
      <c r="AY48" s="33"/>
    </row>
    <row r="49" spans="1:51" s="1" customFormat="1" ht="12.75">
      <c r="A49" s="6" t="s">
        <v>0</v>
      </c>
      <c r="B49" s="7">
        <v>113.66</v>
      </c>
      <c r="C49" s="7">
        <v>122.34</v>
      </c>
      <c r="D49" s="7">
        <v>123.32</v>
      </c>
      <c r="E49" s="7">
        <v>138.38</v>
      </c>
      <c r="F49" s="7">
        <v>129.62</v>
      </c>
      <c r="G49" s="7">
        <v>132.77</v>
      </c>
      <c r="H49" s="7">
        <v>110.7</v>
      </c>
      <c r="I49" s="7">
        <v>104.37</v>
      </c>
      <c r="J49" s="7">
        <v>99.76</v>
      </c>
      <c r="K49" s="7">
        <v>93.79</v>
      </c>
      <c r="L49" s="7">
        <v>93.56</v>
      </c>
      <c r="M49" s="7">
        <v>89.54</v>
      </c>
      <c r="N49" s="8"/>
      <c r="O49" s="34"/>
      <c r="Q49" s="34"/>
      <c r="R49" s="34"/>
      <c r="S49" s="34"/>
      <c r="AY49" s="34"/>
    </row>
    <row r="50" spans="1:51" s="1" customFormat="1" ht="14.25">
      <c r="A50" s="9" t="s">
        <v>13</v>
      </c>
      <c r="B50" s="10">
        <v>10</v>
      </c>
      <c r="C50" s="10">
        <v>10</v>
      </c>
      <c r="D50" s="10">
        <v>10</v>
      </c>
      <c r="E50" s="10">
        <v>10</v>
      </c>
      <c r="F50" s="10">
        <v>10</v>
      </c>
      <c r="G50" s="10">
        <v>10</v>
      </c>
      <c r="H50" s="10">
        <v>10</v>
      </c>
      <c r="I50" s="10">
        <v>10</v>
      </c>
      <c r="J50" s="10">
        <v>10</v>
      </c>
      <c r="K50" s="10">
        <v>10</v>
      </c>
      <c r="L50" s="10">
        <v>10</v>
      </c>
      <c r="M50" s="10">
        <v>10</v>
      </c>
      <c r="N50" s="8"/>
      <c r="O50" s="34"/>
      <c r="Q50" s="34"/>
      <c r="R50" s="34"/>
      <c r="S50" s="34"/>
      <c r="AY50" s="34"/>
    </row>
    <row r="51" spans="1:51" s="1" customFormat="1" ht="12.75">
      <c r="A51" s="9" t="s">
        <v>1</v>
      </c>
      <c r="B51" s="10">
        <f aca="true" t="shared" si="9" ref="B51:M51">SUM(B49:B50)</f>
        <v>123.66</v>
      </c>
      <c r="C51" s="10">
        <f t="shared" si="9"/>
        <v>132.34</v>
      </c>
      <c r="D51" s="10">
        <f t="shared" si="9"/>
        <v>133.32</v>
      </c>
      <c r="E51" s="10">
        <f t="shared" si="9"/>
        <v>148.38</v>
      </c>
      <c r="F51" s="10">
        <f t="shared" si="9"/>
        <v>139.62</v>
      </c>
      <c r="G51" s="10">
        <f t="shared" si="9"/>
        <v>142.77</v>
      </c>
      <c r="H51" s="10">
        <f t="shared" si="9"/>
        <v>120.7</v>
      </c>
      <c r="I51" s="10">
        <f t="shared" si="9"/>
        <v>114.37</v>
      </c>
      <c r="J51" s="10">
        <f t="shared" si="9"/>
        <v>109.76</v>
      </c>
      <c r="K51" s="10">
        <f t="shared" si="9"/>
        <v>103.79</v>
      </c>
      <c r="L51" s="10">
        <f t="shared" si="9"/>
        <v>103.56</v>
      </c>
      <c r="M51" s="10">
        <f t="shared" si="9"/>
        <v>99.54</v>
      </c>
      <c r="N51" s="8"/>
      <c r="O51" s="34"/>
      <c r="Q51" s="34"/>
      <c r="R51" s="34"/>
      <c r="S51" s="34"/>
      <c r="AY51" s="34"/>
    </row>
    <row r="52" spans="1:51" s="1" customFormat="1" ht="12.75">
      <c r="A52" s="11" t="s">
        <v>7</v>
      </c>
      <c r="B52" s="12">
        <v>6.6756</v>
      </c>
      <c r="C52" s="12">
        <v>7.0721</v>
      </c>
      <c r="D52" s="12">
        <v>6.846</v>
      </c>
      <c r="E52" s="12">
        <v>6.4026</v>
      </c>
      <c r="F52" s="12">
        <v>7.0382</v>
      </c>
      <c r="G52" s="12">
        <v>6.421</v>
      </c>
      <c r="H52" s="12">
        <v>6.1086</v>
      </c>
      <c r="I52" s="12">
        <v>6.1198</v>
      </c>
      <c r="J52" s="12">
        <v>6.6405</v>
      </c>
      <c r="K52" s="12">
        <v>6.474</v>
      </c>
      <c r="L52" s="12">
        <v>6.1029</v>
      </c>
      <c r="M52" s="12">
        <v>5.7792</v>
      </c>
      <c r="N52" s="13"/>
      <c r="O52" s="35"/>
      <c r="Q52" s="35"/>
      <c r="R52" s="35"/>
      <c r="S52" s="35"/>
      <c r="AY52" s="35"/>
    </row>
    <row r="53" spans="1:51" s="1" customFormat="1" ht="12.75">
      <c r="A53" s="9" t="s">
        <v>2</v>
      </c>
      <c r="B53" s="10">
        <f aca="true" t="shared" si="10" ref="B53:M53">SUM(B51*B52)</f>
        <v>825.504696</v>
      </c>
      <c r="C53" s="10">
        <f t="shared" si="10"/>
        <v>935.921714</v>
      </c>
      <c r="D53" s="10">
        <f t="shared" si="10"/>
        <v>912.70872</v>
      </c>
      <c r="E53" s="10">
        <f t="shared" si="10"/>
        <v>950.0177879999999</v>
      </c>
      <c r="F53" s="10">
        <f t="shared" si="10"/>
        <v>982.673484</v>
      </c>
      <c r="G53" s="10">
        <f t="shared" si="10"/>
        <v>916.7261700000001</v>
      </c>
      <c r="H53" s="10">
        <f t="shared" si="10"/>
        <v>737.30802</v>
      </c>
      <c r="I53" s="10">
        <f t="shared" si="10"/>
        <v>699.921526</v>
      </c>
      <c r="J53" s="10">
        <f t="shared" si="10"/>
        <v>728.8612800000001</v>
      </c>
      <c r="K53" s="10">
        <f t="shared" si="10"/>
        <v>671.93646</v>
      </c>
      <c r="L53" s="10">
        <f t="shared" si="10"/>
        <v>632.016324</v>
      </c>
      <c r="M53" s="10">
        <f t="shared" si="10"/>
        <v>575.2615680000001</v>
      </c>
      <c r="N53" s="8"/>
      <c r="O53" s="34"/>
      <c r="Q53" s="34"/>
      <c r="R53" s="34"/>
      <c r="S53" s="34"/>
      <c r="AY53" s="34"/>
    </row>
    <row r="54" spans="1:51" s="16" customFormat="1" ht="12.75">
      <c r="A54" s="9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5"/>
      <c r="O54" s="36"/>
      <c r="Q54" s="36"/>
      <c r="R54" s="36"/>
      <c r="S54" s="36"/>
      <c r="AY54" s="36"/>
    </row>
    <row r="55" spans="1:51" s="16" customFormat="1" ht="12.75">
      <c r="A55" s="17" t="s">
        <v>3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5"/>
      <c r="O55" s="36"/>
      <c r="Q55" s="36"/>
      <c r="R55" s="36"/>
      <c r="S55" s="36"/>
      <c r="AY55" s="36"/>
    </row>
    <row r="56" spans="1:51" s="16" customFormat="1" ht="12.75" customHeight="1">
      <c r="A56" s="9" t="s">
        <v>8</v>
      </c>
      <c r="B56" s="18">
        <v>7.8</v>
      </c>
      <c r="C56" s="18">
        <v>8.85</v>
      </c>
      <c r="D56" s="18">
        <v>8.63</v>
      </c>
      <c r="E56" s="18">
        <v>8.98</v>
      </c>
      <c r="F56" s="18">
        <v>9.29</v>
      </c>
      <c r="G56" s="18">
        <v>8.66</v>
      </c>
      <c r="H56" s="18">
        <v>6.97</v>
      </c>
      <c r="I56" s="18">
        <v>6.62</v>
      </c>
      <c r="J56" s="18">
        <v>6.59</v>
      </c>
      <c r="K56" s="18">
        <v>6.08</v>
      </c>
      <c r="L56" s="18">
        <v>5.71</v>
      </c>
      <c r="M56" s="18">
        <v>5.2</v>
      </c>
      <c r="N56" s="19"/>
      <c r="O56" s="37"/>
      <c r="Q56" s="37"/>
      <c r="R56" s="37"/>
      <c r="S56" s="37"/>
      <c r="AY56" s="37"/>
    </row>
    <row r="57" spans="1:51" s="30" customFormat="1" ht="25.5">
      <c r="A57" s="28" t="s">
        <v>9</v>
      </c>
      <c r="B57" s="20">
        <v>96.3</v>
      </c>
      <c r="C57" s="20">
        <v>84.88</v>
      </c>
      <c r="D57" s="20">
        <v>84.88</v>
      </c>
      <c r="E57" s="20">
        <v>84.88</v>
      </c>
      <c r="F57" s="20">
        <v>84.88</v>
      </c>
      <c r="G57" s="20">
        <v>84.88</v>
      </c>
      <c r="H57" s="20">
        <v>96.23</v>
      </c>
      <c r="I57" s="20">
        <v>96.23</v>
      </c>
      <c r="J57" s="20">
        <v>96.23</v>
      </c>
      <c r="K57" s="20">
        <v>96.23</v>
      </c>
      <c r="L57" s="20">
        <v>83.52</v>
      </c>
      <c r="M57" s="20">
        <v>83.53</v>
      </c>
      <c r="N57" s="29"/>
      <c r="O57" s="38"/>
      <c r="Q57" s="38"/>
      <c r="R57" s="38"/>
      <c r="S57" s="38"/>
      <c r="AY57" s="38"/>
    </row>
    <row r="58" spans="1:51" s="16" customFormat="1" ht="12.75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8"/>
      <c r="O58" s="34"/>
      <c r="Q58" s="34"/>
      <c r="R58" s="34"/>
      <c r="S58" s="34"/>
      <c r="AY58" s="34"/>
    </row>
    <row r="59" spans="1:51" s="16" customFormat="1" ht="12.75">
      <c r="A59" s="21" t="s">
        <v>4</v>
      </c>
      <c r="B59" s="22">
        <f aca="true" t="shared" si="11" ref="B59:M59">SUM(B53-B56-B57)</f>
        <v>721.4046960000001</v>
      </c>
      <c r="C59" s="22">
        <f t="shared" si="11"/>
        <v>842.1917139999999</v>
      </c>
      <c r="D59" s="22">
        <f t="shared" si="11"/>
        <v>819.19872</v>
      </c>
      <c r="E59" s="22">
        <f t="shared" si="11"/>
        <v>856.1577879999999</v>
      </c>
      <c r="F59" s="22">
        <f t="shared" si="11"/>
        <v>888.5034840000001</v>
      </c>
      <c r="G59" s="22">
        <f t="shared" si="11"/>
        <v>823.1861700000002</v>
      </c>
      <c r="H59" s="22">
        <f t="shared" si="11"/>
        <v>634.10802</v>
      </c>
      <c r="I59" s="22">
        <f t="shared" si="11"/>
        <v>597.071526</v>
      </c>
      <c r="J59" s="22">
        <f t="shared" si="11"/>
        <v>626.04128</v>
      </c>
      <c r="K59" s="22">
        <f t="shared" si="11"/>
        <v>569.62646</v>
      </c>
      <c r="L59" s="22">
        <f t="shared" si="11"/>
        <v>542.786324</v>
      </c>
      <c r="M59" s="22">
        <f t="shared" si="11"/>
        <v>486.5315680000001</v>
      </c>
      <c r="N59" s="23"/>
      <c r="O59" s="39"/>
      <c r="Q59" s="39"/>
      <c r="R59" s="39"/>
      <c r="S59" s="39"/>
      <c r="AY59" s="39"/>
    </row>
    <row r="60" spans="1:3" s="16" customFormat="1" ht="5.25" customHeight="1">
      <c r="A60" s="24"/>
      <c r="B60" s="25"/>
      <c r="C60" s="25"/>
    </row>
    <row r="61" spans="1:3" s="16" customFormat="1" ht="12.75">
      <c r="A61" s="26" t="s">
        <v>5</v>
      </c>
      <c r="B61" s="27"/>
      <c r="C61" s="27"/>
    </row>
    <row r="63" ht="12.75">
      <c r="A63" s="1" t="s">
        <v>6</v>
      </c>
    </row>
    <row r="65" spans="1:51" s="1" customFormat="1" ht="12.75">
      <c r="A65" s="3"/>
      <c r="B65" s="4">
        <v>38359</v>
      </c>
      <c r="C65" s="4">
        <v>38387</v>
      </c>
      <c r="D65" s="4">
        <v>38415</v>
      </c>
      <c r="E65" s="4">
        <v>38443</v>
      </c>
      <c r="F65" s="4">
        <v>38478</v>
      </c>
      <c r="G65" s="4">
        <v>38506</v>
      </c>
      <c r="H65" s="4">
        <v>38534</v>
      </c>
      <c r="I65" s="4">
        <v>38569</v>
      </c>
      <c r="J65" s="4">
        <v>38597</v>
      </c>
      <c r="K65" s="4">
        <v>38632</v>
      </c>
      <c r="L65" s="4">
        <v>38660</v>
      </c>
      <c r="M65" s="4">
        <v>38688</v>
      </c>
      <c r="N65" s="5"/>
      <c r="P65" s="33"/>
      <c r="Q65" s="33"/>
      <c r="R65" s="33"/>
      <c r="T65" s="33"/>
      <c r="U65" s="33"/>
      <c r="V65" s="33"/>
      <c r="AU65" s="33"/>
      <c r="AY65" s="33"/>
    </row>
    <row r="66" spans="1:51" s="1" customFormat="1" ht="12.75">
      <c r="A66" s="6" t="s">
        <v>0</v>
      </c>
      <c r="B66" s="7">
        <v>98.07</v>
      </c>
      <c r="C66" s="7">
        <v>90.84</v>
      </c>
      <c r="D66" s="7">
        <v>100.59</v>
      </c>
      <c r="E66" s="7">
        <v>97.87</v>
      </c>
      <c r="F66" s="7">
        <v>94.66</v>
      </c>
      <c r="G66" s="7">
        <v>99.58</v>
      </c>
      <c r="H66" s="7">
        <v>103.3</v>
      </c>
      <c r="I66" s="7">
        <v>101.04</v>
      </c>
      <c r="J66" s="7">
        <v>90.51</v>
      </c>
      <c r="K66" s="7">
        <v>98.97</v>
      </c>
      <c r="L66" s="7">
        <v>96.22</v>
      </c>
      <c r="M66" s="7">
        <v>98.11</v>
      </c>
      <c r="N66" s="8"/>
      <c r="P66" s="34"/>
      <c r="Q66" s="34"/>
      <c r="R66" s="34"/>
      <c r="T66" s="34"/>
      <c r="U66" s="34"/>
      <c r="V66" s="34"/>
      <c r="AU66" s="34"/>
      <c r="AY66" s="34"/>
    </row>
    <row r="67" spans="1:51" s="1" customFormat="1" ht="14.25">
      <c r="A67" s="9" t="s">
        <v>13</v>
      </c>
      <c r="B67" s="10">
        <v>10</v>
      </c>
      <c r="C67" s="10">
        <v>10</v>
      </c>
      <c r="D67" s="10">
        <v>10</v>
      </c>
      <c r="E67" s="10">
        <v>10</v>
      </c>
      <c r="F67" s="10">
        <v>10</v>
      </c>
      <c r="G67" s="10">
        <v>10</v>
      </c>
      <c r="H67" s="10">
        <v>10</v>
      </c>
      <c r="I67" s="10">
        <v>10</v>
      </c>
      <c r="J67" s="10">
        <v>10</v>
      </c>
      <c r="K67" s="10">
        <v>10</v>
      </c>
      <c r="L67" s="10">
        <v>10</v>
      </c>
      <c r="M67" s="10">
        <v>10</v>
      </c>
      <c r="N67" s="8"/>
      <c r="P67" s="34"/>
      <c r="Q67" s="34"/>
      <c r="R67" s="34"/>
      <c r="T67" s="34"/>
      <c r="U67" s="34"/>
      <c r="V67" s="34"/>
      <c r="AU67" s="34"/>
      <c r="AY67" s="34"/>
    </row>
    <row r="68" spans="1:51" s="1" customFormat="1" ht="12.75">
      <c r="A68" s="9" t="s">
        <v>1</v>
      </c>
      <c r="B68" s="10">
        <f aca="true" t="shared" si="12" ref="B68:M68">SUM(B66:B67)</f>
        <v>108.07</v>
      </c>
      <c r="C68" s="10">
        <f t="shared" si="12"/>
        <v>100.84</v>
      </c>
      <c r="D68" s="10">
        <f t="shared" si="12"/>
        <v>110.59</v>
      </c>
      <c r="E68" s="10">
        <f t="shared" si="12"/>
        <v>107.87</v>
      </c>
      <c r="F68" s="10">
        <f t="shared" si="12"/>
        <v>104.66</v>
      </c>
      <c r="G68" s="10">
        <f t="shared" si="12"/>
        <v>109.58</v>
      </c>
      <c r="H68" s="10">
        <f t="shared" si="12"/>
        <v>113.3</v>
      </c>
      <c r="I68" s="10">
        <f t="shared" si="12"/>
        <v>111.04</v>
      </c>
      <c r="J68" s="10">
        <f t="shared" si="12"/>
        <v>100.51</v>
      </c>
      <c r="K68" s="10">
        <f t="shared" si="12"/>
        <v>108.97</v>
      </c>
      <c r="L68" s="10">
        <f t="shared" si="12"/>
        <v>106.22</v>
      </c>
      <c r="M68" s="10">
        <f t="shared" si="12"/>
        <v>108.11</v>
      </c>
      <c r="N68" s="8"/>
      <c r="P68" s="34"/>
      <c r="Q68" s="34"/>
      <c r="R68" s="34"/>
      <c r="T68" s="34"/>
      <c r="U68" s="34"/>
      <c r="V68" s="34"/>
      <c r="AU68" s="34"/>
      <c r="AY68" s="34"/>
    </row>
    <row r="69" spans="1:51" s="1" customFormat="1" ht="12.75">
      <c r="A69" s="11" t="s">
        <v>7</v>
      </c>
      <c r="B69" s="12">
        <v>6.1196</v>
      </c>
      <c r="C69" s="12">
        <v>6.1341</v>
      </c>
      <c r="D69" s="12">
        <v>5.854</v>
      </c>
      <c r="E69" s="12">
        <v>6.2196</v>
      </c>
      <c r="F69" s="12">
        <v>6.0316</v>
      </c>
      <c r="G69" s="12">
        <v>6.8572</v>
      </c>
      <c r="H69" s="12">
        <v>6.799</v>
      </c>
      <c r="I69" s="12">
        <v>6.4581</v>
      </c>
      <c r="J69" s="12">
        <v>6.2419</v>
      </c>
      <c r="K69" s="12">
        <v>6.55</v>
      </c>
      <c r="L69" s="12">
        <v>6.6987</v>
      </c>
      <c r="M69" s="12">
        <v>6.3415</v>
      </c>
      <c r="N69" s="13"/>
      <c r="P69" s="35"/>
      <c r="Q69" s="35"/>
      <c r="R69" s="35"/>
      <c r="T69" s="35"/>
      <c r="U69" s="35"/>
      <c r="V69" s="35"/>
      <c r="AU69" s="35"/>
      <c r="AY69" s="35"/>
    </row>
    <row r="70" spans="1:51" s="1" customFormat="1" ht="12.75">
      <c r="A70" s="9" t="s">
        <v>2</v>
      </c>
      <c r="B70" s="10">
        <f aca="true" t="shared" si="13" ref="B70:M70">SUM(B68*B69)</f>
        <v>661.3451719999999</v>
      </c>
      <c r="C70" s="10">
        <f t="shared" si="13"/>
        <v>618.562644</v>
      </c>
      <c r="D70" s="10">
        <f t="shared" si="13"/>
        <v>647.39386</v>
      </c>
      <c r="E70" s="10">
        <f t="shared" si="13"/>
        <v>670.9082520000001</v>
      </c>
      <c r="F70" s="10">
        <f t="shared" si="13"/>
        <v>631.267256</v>
      </c>
      <c r="G70" s="10">
        <f t="shared" si="13"/>
        <v>751.411976</v>
      </c>
      <c r="H70" s="10">
        <f t="shared" si="13"/>
        <v>770.3267000000001</v>
      </c>
      <c r="I70" s="10">
        <f t="shared" si="13"/>
        <v>717.107424</v>
      </c>
      <c r="J70" s="10">
        <f t="shared" si="13"/>
        <v>627.373369</v>
      </c>
      <c r="K70" s="10">
        <f t="shared" si="13"/>
        <v>713.7534999999999</v>
      </c>
      <c r="L70" s="10">
        <f t="shared" si="13"/>
        <v>711.5359139999999</v>
      </c>
      <c r="M70" s="10">
        <f t="shared" si="13"/>
        <v>685.579565</v>
      </c>
      <c r="N70" s="8"/>
      <c r="P70" s="34"/>
      <c r="Q70" s="34"/>
      <c r="R70" s="34"/>
      <c r="T70" s="34"/>
      <c r="U70" s="34"/>
      <c r="V70" s="34"/>
      <c r="AU70" s="34"/>
      <c r="AY70" s="34"/>
    </row>
    <row r="71" spans="1:51" s="16" customFormat="1" ht="12.75">
      <c r="A71" s="9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5"/>
      <c r="P71" s="36"/>
      <c r="Q71" s="36"/>
      <c r="R71" s="36"/>
      <c r="T71" s="36"/>
      <c r="U71" s="36"/>
      <c r="V71" s="36"/>
      <c r="AU71" s="36"/>
      <c r="AY71" s="36"/>
    </row>
    <row r="72" spans="1:51" s="16" customFormat="1" ht="12.75">
      <c r="A72" s="17" t="s">
        <v>3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5"/>
      <c r="P72" s="36"/>
      <c r="Q72" s="36"/>
      <c r="R72" s="36"/>
      <c r="T72" s="36"/>
      <c r="U72" s="36"/>
      <c r="V72" s="36"/>
      <c r="AU72" s="36"/>
      <c r="AY72" s="36"/>
    </row>
    <row r="73" spans="1:51" s="16" customFormat="1" ht="12.75" customHeight="1">
      <c r="A73" s="9" t="s">
        <v>8</v>
      </c>
      <c r="B73" s="18">
        <v>5.98</v>
      </c>
      <c r="C73" s="18">
        <v>5.59</v>
      </c>
      <c r="D73" s="18">
        <v>5.85</v>
      </c>
      <c r="E73" s="18">
        <v>6.07</v>
      </c>
      <c r="F73" s="18">
        <v>5.45</v>
      </c>
      <c r="G73" s="18">
        <v>6.48</v>
      </c>
      <c r="H73" s="18">
        <v>6.65</v>
      </c>
      <c r="I73" s="18">
        <v>6.19</v>
      </c>
      <c r="J73" s="18">
        <v>5.41</v>
      </c>
      <c r="K73" s="18">
        <v>6.16</v>
      </c>
      <c r="L73" s="18">
        <v>6.14</v>
      </c>
      <c r="M73" s="18">
        <v>5.92</v>
      </c>
      <c r="N73" s="19"/>
      <c r="P73" s="37"/>
      <c r="Q73" s="37"/>
      <c r="R73" s="37"/>
      <c r="T73" s="37"/>
      <c r="U73" s="37"/>
      <c r="V73" s="37"/>
      <c r="AU73" s="37"/>
      <c r="AY73" s="37"/>
    </row>
    <row r="74" spans="1:51" s="30" customFormat="1" ht="25.5">
      <c r="A74" s="28" t="s">
        <v>9</v>
      </c>
      <c r="B74" s="20">
        <v>83.52</v>
      </c>
      <c r="C74" s="20">
        <v>83.52</v>
      </c>
      <c r="D74" s="20">
        <v>83.52</v>
      </c>
      <c r="E74" s="20">
        <v>83.52</v>
      </c>
      <c r="F74" s="20">
        <v>103.45</v>
      </c>
      <c r="G74" s="20">
        <v>103.45</v>
      </c>
      <c r="H74" s="20">
        <v>103.45</v>
      </c>
      <c r="I74" s="20">
        <v>103.45</v>
      </c>
      <c r="J74" s="20">
        <v>103.45</v>
      </c>
      <c r="K74" s="20">
        <v>103.45</v>
      </c>
      <c r="L74" s="20">
        <v>103.45</v>
      </c>
      <c r="M74" s="20">
        <v>103.45</v>
      </c>
      <c r="N74" s="29"/>
      <c r="P74" s="38"/>
      <c r="Q74" s="38"/>
      <c r="R74" s="38"/>
      <c r="T74" s="38"/>
      <c r="U74" s="38"/>
      <c r="V74" s="38"/>
      <c r="AU74" s="38"/>
      <c r="AY74" s="38"/>
    </row>
    <row r="75" spans="1:51" s="16" customFormat="1" ht="12.75">
      <c r="A75" s="9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8"/>
      <c r="P75" s="34"/>
      <c r="Q75" s="34"/>
      <c r="R75" s="34"/>
      <c r="T75" s="34"/>
      <c r="U75" s="34"/>
      <c r="V75" s="34"/>
      <c r="AU75" s="34"/>
      <c r="AY75" s="34"/>
    </row>
    <row r="76" spans="1:51" s="16" customFormat="1" ht="12.75">
      <c r="A76" s="21" t="s">
        <v>4</v>
      </c>
      <c r="B76" s="22">
        <f aca="true" t="shared" si="14" ref="B76:M76">SUM(B70-B73-B74)</f>
        <v>571.8451719999999</v>
      </c>
      <c r="C76" s="22">
        <f t="shared" si="14"/>
        <v>529.452644</v>
      </c>
      <c r="D76" s="22">
        <f t="shared" si="14"/>
        <v>558.02386</v>
      </c>
      <c r="E76" s="22">
        <f t="shared" si="14"/>
        <v>581.318252</v>
      </c>
      <c r="F76" s="22">
        <f t="shared" si="14"/>
        <v>522.3672559999999</v>
      </c>
      <c r="G76" s="22">
        <f t="shared" si="14"/>
        <v>641.4819759999999</v>
      </c>
      <c r="H76" s="22">
        <f t="shared" si="14"/>
        <v>660.2267</v>
      </c>
      <c r="I76" s="22">
        <f t="shared" si="14"/>
        <v>607.4674239999999</v>
      </c>
      <c r="J76" s="22">
        <f t="shared" si="14"/>
        <v>518.513369</v>
      </c>
      <c r="K76" s="22">
        <f t="shared" si="14"/>
        <v>604.1434999999999</v>
      </c>
      <c r="L76" s="22">
        <f t="shared" si="14"/>
        <v>601.9459139999999</v>
      </c>
      <c r="M76" s="22">
        <f t="shared" si="14"/>
        <v>576.209565</v>
      </c>
      <c r="N76" s="23"/>
      <c r="P76" s="39"/>
      <c r="Q76" s="39"/>
      <c r="R76" s="39"/>
      <c r="T76" s="39"/>
      <c r="U76" s="39"/>
      <c r="V76" s="39"/>
      <c r="AU76" s="39"/>
      <c r="AY76" s="39"/>
    </row>
    <row r="77" spans="1:3" s="16" customFormat="1" ht="5.25" customHeight="1">
      <c r="A77" s="24"/>
      <c r="B77" s="25"/>
      <c r="C77" s="25"/>
    </row>
    <row r="78" spans="1:49" s="16" customFormat="1" ht="12.75">
      <c r="A78" s="26" t="s">
        <v>5</v>
      </c>
      <c r="B78" s="27"/>
      <c r="C78" s="27"/>
      <c r="AV78" s="40"/>
      <c r="AW78" s="40"/>
    </row>
    <row r="80" spans="1:22" s="1" customFormat="1" ht="12.75">
      <c r="A80" s="3"/>
      <c r="B80" s="4">
        <v>38723</v>
      </c>
      <c r="C80" s="4">
        <v>38751</v>
      </c>
      <c r="D80" s="4">
        <v>38779</v>
      </c>
      <c r="E80" s="4">
        <v>38814</v>
      </c>
      <c r="F80" s="4">
        <v>38842</v>
      </c>
      <c r="G80" s="4">
        <v>38870</v>
      </c>
      <c r="H80" s="4">
        <v>38905</v>
      </c>
      <c r="I80" s="4">
        <v>38933</v>
      </c>
      <c r="J80" s="4">
        <v>38961</v>
      </c>
      <c r="K80" s="4">
        <v>38996</v>
      </c>
      <c r="L80" s="4">
        <v>39024</v>
      </c>
      <c r="M80" s="4">
        <v>39052</v>
      </c>
      <c r="N80" s="5"/>
      <c r="P80" s="33"/>
      <c r="Q80" s="33"/>
      <c r="R80" s="33"/>
      <c r="T80" s="33"/>
      <c r="U80" s="49"/>
      <c r="V80" s="49"/>
    </row>
    <row r="81" spans="1:22" s="1" customFormat="1" ht="12.75">
      <c r="A81" s="6" t="s">
        <v>0</v>
      </c>
      <c r="B81" s="7">
        <v>103.03</v>
      </c>
      <c r="C81" s="7">
        <v>107.95</v>
      </c>
      <c r="D81" s="7">
        <v>110.49</v>
      </c>
      <c r="E81" s="7">
        <v>111.9</v>
      </c>
      <c r="F81" s="7">
        <v>109.6</v>
      </c>
      <c r="G81" s="41">
        <v>117.08</v>
      </c>
      <c r="H81" s="41">
        <v>119.68</v>
      </c>
      <c r="I81" s="41">
        <v>119.68</v>
      </c>
      <c r="J81" s="41">
        <v>111.81</v>
      </c>
      <c r="K81" s="41">
        <v>131.49</v>
      </c>
      <c r="L81" s="41">
        <v>159.32</v>
      </c>
      <c r="M81" s="41">
        <v>165.35</v>
      </c>
      <c r="N81" s="48"/>
      <c r="P81" s="50"/>
      <c r="Q81" s="50"/>
      <c r="R81" s="50"/>
      <c r="T81" s="50"/>
      <c r="U81" s="50"/>
      <c r="V81" s="50"/>
    </row>
    <row r="82" spans="1:22" s="1" customFormat="1" ht="14.25">
      <c r="A82" s="9" t="s">
        <v>13</v>
      </c>
      <c r="B82" s="10">
        <v>10</v>
      </c>
      <c r="C82" s="10">
        <v>10</v>
      </c>
      <c r="D82" s="10">
        <v>10</v>
      </c>
      <c r="E82" s="10">
        <v>10</v>
      </c>
      <c r="F82" s="10">
        <v>10</v>
      </c>
      <c r="G82" s="10">
        <v>10</v>
      </c>
      <c r="H82" s="10">
        <v>10</v>
      </c>
      <c r="I82" s="10">
        <v>10</v>
      </c>
      <c r="J82" s="10">
        <v>10</v>
      </c>
      <c r="K82" s="10">
        <v>10</v>
      </c>
      <c r="L82" s="10">
        <v>10</v>
      </c>
      <c r="M82" s="10">
        <v>10</v>
      </c>
      <c r="N82" s="8"/>
      <c r="P82" s="34"/>
      <c r="Q82" s="34"/>
      <c r="R82" s="34"/>
      <c r="T82" s="34"/>
      <c r="U82" s="34"/>
      <c r="V82" s="34"/>
    </row>
    <row r="83" spans="1:22" s="1" customFormat="1" ht="12.75">
      <c r="A83" s="9" t="s">
        <v>1</v>
      </c>
      <c r="B83" s="10">
        <f aca="true" t="shared" si="15" ref="B83:M83">SUM(B81:B82)</f>
        <v>113.03</v>
      </c>
      <c r="C83" s="10">
        <f t="shared" si="15"/>
        <v>117.95</v>
      </c>
      <c r="D83" s="10">
        <f t="shared" si="15"/>
        <v>120.49</v>
      </c>
      <c r="E83" s="10">
        <f t="shared" si="15"/>
        <v>121.9</v>
      </c>
      <c r="F83" s="10">
        <f t="shared" si="15"/>
        <v>119.6</v>
      </c>
      <c r="G83" s="10">
        <f t="shared" si="15"/>
        <v>127.08</v>
      </c>
      <c r="H83" s="10">
        <f t="shared" si="15"/>
        <v>129.68</v>
      </c>
      <c r="I83" s="10">
        <f t="shared" si="15"/>
        <v>129.68</v>
      </c>
      <c r="J83" s="10">
        <f t="shared" si="15"/>
        <v>121.81</v>
      </c>
      <c r="K83" s="10">
        <f t="shared" si="15"/>
        <v>141.49</v>
      </c>
      <c r="L83" s="10">
        <f t="shared" si="15"/>
        <v>169.32</v>
      </c>
      <c r="M83" s="10">
        <f t="shared" si="15"/>
        <v>175.35</v>
      </c>
      <c r="N83" s="8"/>
      <c r="P83" s="34"/>
      <c r="Q83" s="34"/>
      <c r="R83" s="34"/>
      <c r="T83" s="34"/>
      <c r="U83" s="34"/>
      <c r="V83" s="34"/>
    </row>
    <row r="84" spans="1:22" s="1" customFormat="1" ht="12.75">
      <c r="A84" s="11" t="s">
        <v>7</v>
      </c>
      <c r="B84" s="12">
        <v>6.0897</v>
      </c>
      <c r="C84" s="12">
        <v>6.0893</v>
      </c>
      <c r="D84" s="12">
        <v>6.1937</v>
      </c>
      <c r="E84" s="12">
        <v>6.1305</v>
      </c>
      <c r="F84" s="12">
        <v>6.0379</v>
      </c>
      <c r="G84" s="42">
        <v>6.6738</v>
      </c>
      <c r="H84" s="42">
        <v>7.094</v>
      </c>
      <c r="I84" s="42">
        <v>6.8153</v>
      </c>
      <c r="J84" s="42">
        <v>7.22</v>
      </c>
      <c r="K84" s="42">
        <v>7.8041</v>
      </c>
      <c r="L84" s="42">
        <v>7.3749</v>
      </c>
      <c r="M84" s="42">
        <v>7.1264</v>
      </c>
      <c r="N84" s="51"/>
      <c r="P84" s="52"/>
      <c r="Q84" s="52"/>
      <c r="R84" s="52"/>
      <c r="T84" s="52"/>
      <c r="U84" s="52"/>
      <c r="V84" s="52"/>
    </row>
    <row r="85" spans="1:22" s="1" customFormat="1" ht="12.75">
      <c r="A85" s="9" t="s">
        <v>2</v>
      </c>
      <c r="B85" s="10">
        <f aca="true" t="shared" si="16" ref="B85:M85">SUM(B83*B84)</f>
        <v>688.3187909999999</v>
      </c>
      <c r="C85" s="10">
        <f t="shared" si="16"/>
        <v>718.232935</v>
      </c>
      <c r="D85" s="10">
        <f t="shared" si="16"/>
        <v>746.278913</v>
      </c>
      <c r="E85" s="10">
        <f t="shared" si="16"/>
        <v>747.30795</v>
      </c>
      <c r="F85" s="10">
        <f t="shared" si="16"/>
        <v>722.1328399999999</v>
      </c>
      <c r="G85" s="10">
        <f t="shared" si="16"/>
        <v>848.106504</v>
      </c>
      <c r="H85" s="10">
        <f t="shared" si="16"/>
        <v>919.9499200000001</v>
      </c>
      <c r="I85" s="10">
        <f t="shared" si="16"/>
        <v>883.808104</v>
      </c>
      <c r="J85" s="10">
        <f t="shared" si="16"/>
        <v>879.4682</v>
      </c>
      <c r="K85" s="10">
        <f t="shared" si="16"/>
        <v>1104.202109</v>
      </c>
      <c r="L85" s="10">
        <f t="shared" si="16"/>
        <v>1248.718068</v>
      </c>
      <c r="M85" s="10">
        <f t="shared" si="16"/>
        <v>1249.61424</v>
      </c>
      <c r="N85" s="8"/>
      <c r="P85" s="34"/>
      <c r="Q85" s="34"/>
      <c r="R85" s="34"/>
      <c r="T85" s="34"/>
      <c r="U85" s="34"/>
      <c r="V85" s="34"/>
    </row>
    <row r="86" spans="1:22" s="16" customFormat="1" ht="12.75">
      <c r="A86" s="9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5"/>
      <c r="P86" s="36"/>
      <c r="Q86" s="36"/>
      <c r="R86" s="36"/>
      <c r="T86" s="36"/>
      <c r="U86" s="36"/>
      <c r="V86" s="36"/>
    </row>
    <row r="87" spans="1:22" s="16" customFormat="1" ht="12.75">
      <c r="A87" s="17" t="s">
        <v>3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5"/>
      <c r="P87" s="36"/>
      <c r="Q87" s="36"/>
      <c r="R87" s="36"/>
      <c r="T87" s="36"/>
      <c r="U87" s="36"/>
      <c r="V87" s="36"/>
    </row>
    <row r="88" spans="1:22" s="16" customFormat="1" ht="12.75" customHeight="1">
      <c r="A88" s="9" t="s">
        <v>8</v>
      </c>
      <c r="B88" s="18">
        <v>5.94</v>
      </c>
      <c r="C88" s="18">
        <v>6.2</v>
      </c>
      <c r="D88" s="18">
        <v>6.44</v>
      </c>
      <c r="E88" s="18">
        <v>6.45</v>
      </c>
      <c r="F88" s="18">
        <v>6.23</v>
      </c>
      <c r="G88" s="18">
        <v>7.32</v>
      </c>
      <c r="H88" s="18">
        <v>8.32</v>
      </c>
      <c r="I88" s="18">
        <v>8.35</v>
      </c>
      <c r="J88" s="18">
        <v>8.31</v>
      </c>
      <c r="K88" s="18">
        <v>10.44</v>
      </c>
      <c r="L88" s="18">
        <v>12.32</v>
      </c>
      <c r="M88" s="18">
        <v>12.32</v>
      </c>
      <c r="N88" s="19"/>
      <c r="P88" s="37"/>
      <c r="Q88" s="37"/>
      <c r="R88" s="37"/>
      <c r="T88" s="37"/>
      <c r="U88" s="37"/>
      <c r="V88" s="37"/>
    </row>
    <row r="89" spans="1:22" s="30" customFormat="1" ht="25.5">
      <c r="A89" s="28" t="s">
        <v>9</v>
      </c>
      <c r="B89" s="20">
        <v>103.45</v>
      </c>
      <c r="C89" s="20">
        <v>103.45</v>
      </c>
      <c r="D89" s="20">
        <v>103</v>
      </c>
      <c r="E89" s="20">
        <v>103</v>
      </c>
      <c r="F89" s="20">
        <v>103</v>
      </c>
      <c r="G89" s="20">
        <v>103</v>
      </c>
      <c r="H89" s="20">
        <v>103</v>
      </c>
      <c r="I89" s="20">
        <v>103</v>
      </c>
      <c r="J89" s="20">
        <v>103</v>
      </c>
      <c r="K89" s="20">
        <v>103</v>
      </c>
      <c r="L89" s="20">
        <v>103</v>
      </c>
      <c r="M89" s="20">
        <v>103</v>
      </c>
      <c r="N89" s="29"/>
      <c r="P89" s="38"/>
      <c r="Q89" s="38"/>
      <c r="R89" s="38"/>
      <c r="T89" s="38"/>
      <c r="U89" s="38"/>
      <c r="V89" s="38"/>
    </row>
    <row r="90" spans="1:22" s="16" customFormat="1" ht="12.75">
      <c r="A90" s="9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8"/>
      <c r="P90" s="34"/>
      <c r="Q90" s="34"/>
      <c r="R90" s="34"/>
      <c r="T90" s="34"/>
      <c r="U90" s="34"/>
      <c r="V90" s="34"/>
    </row>
    <row r="91" spans="1:22" s="16" customFormat="1" ht="12.75">
      <c r="A91" s="21" t="s">
        <v>4</v>
      </c>
      <c r="B91" s="22">
        <f aca="true" t="shared" si="17" ref="B91:M91">SUM(B85-B88-B89)</f>
        <v>578.9287909999998</v>
      </c>
      <c r="C91" s="22">
        <f t="shared" si="17"/>
        <v>608.5829349999999</v>
      </c>
      <c r="D91" s="22">
        <f t="shared" si="17"/>
        <v>636.8389129999999</v>
      </c>
      <c r="E91" s="22">
        <f t="shared" si="17"/>
        <v>637.85795</v>
      </c>
      <c r="F91" s="22">
        <f t="shared" si="17"/>
        <v>612.9028399999999</v>
      </c>
      <c r="G91" s="22">
        <f t="shared" si="17"/>
        <v>737.7865039999999</v>
      </c>
      <c r="H91" s="22">
        <f t="shared" si="17"/>
        <v>808.6299200000001</v>
      </c>
      <c r="I91" s="22">
        <f t="shared" si="17"/>
        <v>772.4581039999999</v>
      </c>
      <c r="J91" s="22">
        <f t="shared" si="17"/>
        <v>768.1582000000001</v>
      </c>
      <c r="K91" s="22">
        <f t="shared" si="17"/>
        <v>990.762109</v>
      </c>
      <c r="L91" s="22">
        <f t="shared" si="17"/>
        <v>1133.398068</v>
      </c>
      <c r="M91" s="22">
        <f t="shared" si="17"/>
        <v>1134.2942400000002</v>
      </c>
      <c r="N91" s="23"/>
      <c r="P91" s="39"/>
      <c r="Q91" s="39"/>
      <c r="R91" s="39"/>
      <c r="T91" s="39"/>
      <c r="U91" s="39"/>
      <c r="V91" s="39"/>
    </row>
    <row r="92" spans="1:2" s="16" customFormat="1" ht="5.25" customHeight="1">
      <c r="A92" s="24"/>
      <c r="B92" s="25"/>
    </row>
    <row r="93" spans="1:25" s="16" customFormat="1" ht="12.75">
      <c r="A93" s="26" t="s">
        <v>5</v>
      </c>
      <c r="B93" s="27"/>
      <c r="C93" s="27"/>
      <c r="X93" s="40"/>
      <c r="Y93" s="40"/>
    </row>
    <row r="95" spans="1:19" s="1" customFormat="1" ht="12.75">
      <c r="A95" s="3"/>
      <c r="B95" s="4">
        <v>39087</v>
      </c>
      <c r="C95" s="4">
        <v>39115</v>
      </c>
      <c r="D95" s="4">
        <v>39143</v>
      </c>
      <c r="E95" s="4">
        <v>39177</v>
      </c>
      <c r="F95" s="4">
        <v>39206</v>
      </c>
      <c r="G95" s="4">
        <v>39234</v>
      </c>
      <c r="H95" s="4">
        <v>39269</v>
      </c>
      <c r="I95" s="4">
        <v>39297</v>
      </c>
      <c r="J95" s="4">
        <v>39332</v>
      </c>
      <c r="K95" s="4">
        <v>39360</v>
      </c>
      <c r="L95" s="4">
        <v>39388</v>
      </c>
      <c r="M95" s="4">
        <v>39423</v>
      </c>
      <c r="S95" s="33"/>
    </row>
    <row r="96" spans="1:19" s="1" customFormat="1" ht="12.75">
      <c r="A96" s="6" t="s">
        <v>0</v>
      </c>
      <c r="B96" s="7">
        <v>161.88</v>
      </c>
      <c r="C96" s="7">
        <v>174.99</v>
      </c>
      <c r="D96" s="7">
        <v>174.6</v>
      </c>
      <c r="E96" s="7">
        <v>155.7</v>
      </c>
      <c r="F96" s="7">
        <v>166.96</v>
      </c>
      <c r="G96" s="7">
        <v>171.09</v>
      </c>
      <c r="H96" s="7">
        <v>153.3</v>
      </c>
      <c r="I96" s="7">
        <v>148.97</v>
      </c>
      <c r="J96" s="41">
        <v>159.99</v>
      </c>
      <c r="K96" s="41">
        <v>159.52</v>
      </c>
      <c r="L96" s="55">
        <v>172.04</v>
      </c>
      <c r="M96" s="41">
        <v>169.44</v>
      </c>
      <c r="S96" s="50"/>
    </row>
    <row r="97" spans="1:19" s="1" customFormat="1" ht="14.25">
      <c r="A97" s="9" t="s">
        <v>13</v>
      </c>
      <c r="B97" s="10">
        <v>10</v>
      </c>
      <c r="C97" s="10">
        <v>10</v>
      </c>
      <c r="D97" s="10">
        <v>10</v>
      </c>
      <c r="E97" s="10">
        <v>10</v>
      </c>
      <c r="F97" s="10">
        <v>10</v>
      </c>
      <c r="G97" s="10">
        <v>10</v>
      </c>
      <c r="H97" s="10">
        <v>10</v>
      </c>
      <c r="I97" s="10">
        <v>10</v>
      </c>
      <c r="J97" s="10">
        <v>10</v>
      </c>
      <c r="K97" s="10">
        <v>10</v>
      </c>
      <c r="L97" s="10">
        <v>10</v>
      </c>
      <c r="M97" s="10">
        <v>10</v>
      </c>
      <c r="S97" s="34"/>
    </row>
    <row r="98" spans="1:19" s="1" customFormat="1" ht="12.75">
      <c r="A98" s="9" t="s">
        <v>1</v>
      </c>
      <c r="B98" s="10">
        <f aca="true" t="shared" si="18" ref="B98:K98">SUM(B96:B97)</f>
        <v>171.88</v>
      </c>
      <c r="C98" s="10">
        <f t="shared" si="18"/>
        <v>184.99</v>
      </c>
      <c r="D98" s="10">
        <f t="shared" si="18"/>
        <v>184.6</v>
      </c>
      <c r="E98" s="10">
        <f t="shared" si="18"/>
        <v>165.7</v>
      </c>
      <c r="F98" s="10">
        <f t="shared" si="18"/>
        <v>176.96</v>
      </c>
      <c r="G98" s="10">
        <f t="shared" si="18"/>
        <v>181.09</v>
      </c>
      <c r="H98" s="10">
        <f t="shared" si="18"/>
        <v>163.3</v>
      </c>
      <c r="I98" s="10">
        <f t="shared" si="18"/>
        <v>158.97</v>
      </c>
      <c r="J98" s="10">
        <f t="shared" si="18"/>
        <v>169.99</v>
      </c>
      <c r="K98" s="10">
        <f t="shared" si="18"/>
        <v>169.52</v>
      </c>
      <c r="L98" s="10">
        <v>182.04</v>
      </c>
      <c r="M98" s="10">
        <f>SUM(M96:M97)</f>
        <v>179.44</v>
      </c>
      <c r="S98" s="34"/>
    </row>
    <row r="99" spans="1:19" s="1" customFormat="1" ht="12.75">
      <c r="A99" s="11" t="s">
        <v>7</v>
      </c>
      <c r="B99" s="12">
        <v>7.2162</v>
      </c>
      <c r="C99" s="12">
        <v>7.1944</v>
      </c>
      <c r="D99" s="12">
        <v>7.3316</v>
      </c>
      <c r="E99" s="12">
        <v>7.1272</v>
      </c>
      <c r="F99" s="12">
        <v>6.9339</v>
      </c>
      <c r="G99" s="12">
        <v>7.0822</v>
      </c>
      <c r="H99" s="12">
        <v>6.9973</v>
      </c>
      <c r="I99" s="12">
        <v>7.0812</v>
      </c>
      <c r="J99" s="47">
        <v>7.2414</v>
      </c>
      <c r="K99" s="47">
        <v>6.8251</v>
      </c>
      <c r="L99" s="56">
        <v>6.5799</v>
      </c>
      <c r="M99" s="47">
        <v>6.7015</v>
      </c>
      <c r="S99" s="53"/>
    </row>
    <row r="100" spans="1:19" s="1" customFormat="1" ht="12.75">
      <c r="A100" s="9" t="s">
        <v>2</v>
      </c>
      <c r="B100" s="10">
        <f aca="true" t="shared" si="19" ref="B100:K100">SUM(B98*B99)</f>
        <v>1240.320456</v>
      </c>
      <c r="C100" s="10">
        <f t="shared" si="19"/>
        <v>1330.8920560000001</v>
      </c>
      <c r="D100" s="10">
        <f t="shared" si="19"/>
        <v>1353.41336</v>
      </c>
      <c r="E100" s="10">
        <f t="shared" si="19"/>
        <v>1180.97704</v>
      </c>
      <c r="F100" s="10">
        <f t="shared" si="19"/>
        <v>1227.022944</v>
      </c>
      <c r="G100" s="10">
        <f t="shared" si="19"/>
        <v>1282.5155980000002</v>
      </c>
      <c r="H100" s="10">
        <f t="shared" si="19"/>
        <v>1142.65909</v>
      </c>
      <c r="I100" s="10">
        <f t="shared" si="19"/>
        <v>1125.698364</v>
      </c>
      <c r="J100" s="10">
        <f t="shared" si="19"/>
        <v>1230.965586</v>
      </c>
      <c r="K100" s="10">
        <f t="shared" si="19"/>
        <v>1156.990952</v>
      </c>
      <c r="L100" s="10">
        <v>1197.8</v>
      </c>
      <c r="M100" s="10">
        <f>SUM(M98*M99)</f>
        <v>1202.51716</v>
      </c>
      <c r="S100" s="34"/>
    </row>
    <row r="101" spans="1:19" s="16" customFormat="1" ht="12.75">
      <c r="A101" s="9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0"/>
      <c r="M101" s="14"/>
      <c r="S101" s="36"/>
    </row>
    <row r="102" spans="1:19" s="16" customFormat="1" ht="12.75">
      <c r="A102" s="17" t="s">
        <v>3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0"/>
      <c r="M102" s="14"/>
      <c r="S102" s="36"/>
    </row>
    <row r="103" spans="1:19" s="16" customFormat="1" ht="12.75" customHeight="1">
      <c r="A103" s="9" t="s">
        <v>8</v>
      </c>
      <c r="B103" s="18">
        <v>12.74</v>
      </c>
      <c r="C103" s="18">
        <v>13.67</v>
      </c>
      <c r="D103" s="18">
        <v>13.9</v>
      </c>
      <c r="E103" s="18">
        <v>12.13</v>
      </c>
      <c r="F103" s="18">
        <v>12.61</v>
      </c>
      <c r="G103" s="18">
        <v>13.18</v>
      </c>
      <c r="H103" s="18">
        <v>12.21</v>
      </c>
      <c r="I103" s="18">
        <v>12.03</v>
      </c>
      <c r="J103" s="18">
        <v>13.66</v>
      </c>
      <c r="K103" s="18">
        <v>12.84</v>
      </c>
      <c r="L103" s="18">
        <v>13.78</v>
      </c>
      <c r="M103" s="18">
        <v>14.33</v>
      </c>
      <c r="S103" s="37"/>
    </row>
    <row r="104" spans="1:19" s="16" customFormat="1" ht="12.75" customHeight="1">
      <c r="A104" s="57" t="s">
        <v>10</v>
      </c>
      <c r="B104" s="18">
        <v>185</v>
      </c>
      <c r="C104" s="18">
        <v>185</v>
      </c>
      <c r="D104" s="18">
        <v>185</v>
      </c>
      <c r="E104" s="18">
        <v>185</v>
      </c>
      <c r="F104" s="18">
        <v>185</v>
      </c>
      <c r="G104" s="18">
        <v>205</v>
      </c>
      <c r="H104" s="18">
        <v>205</v>
      </c>
      <c r="I104" s="18">
        <v>205</v>
      </c>
      <c r="J104" s="18">
        <v>205</v>
      </c>
      <c r="K104" s="18">
        <v>205</v>
      </c>
      <c r="L104" s="18">
        <v>205</v>
      </c>
      <c r="M104" s="18">
        <v>205</v>
      </c>
      <c r="S104" s="37"/>
    </row>
    <row r="105" spans="1:19" s="30" customFormat="1" ht="25.5">
      <c r="A105" s="28" t="s">
        <v>12</v>
      </c>
      <c r="B105" s="20">
        <v>73</v>
      </c>
      <c r="C105" s="20">
        <v>73</v>
      </c>
      <c r="D105" s="20">
        <v>73</v>
      </c>
      <c r="E105" s="20">
        <v>73</v>
      </c>
      <c r="F105" s="20">
        <v>73</v>
      </c>
      <c r="G105" s="20">
        <v>73</v>
      </c>
      <c r="H105" s="20">
        <v>73</v>
      </c>
      <c r="I105" s="20">
        <v>73</v>
      </c>
      <c r="J105" s="20">
        <v>73</v>
      </c>
      <c r="K105" s="20">
        <v>73</v>
      </c>
      <c r="L105" s="20">
        <v>73</v>
      </c>
      <c r="M105" s="20">
        <v>73</v>
      </c>
      <c r="S105" s="38"/>
    </row>
    <row r="106" spans="1:19" s="30" customFormat="1" ht="25.5">
      <c r="A106" s="43" t="s">
        <v>11</v>
      </c>
      <c r="B106" s="44">
        <f aca="true" t="shared" si="20" ref="B106:K106">SUM(B100-B103-B104-B105)</f>
        <v>969.5804559999999</v>
      </c>
      <c r="C106" s="44">
        <f t="shared" si="20"/>
        <v>1059.222056</v>
      </c>
      <c r="D106" s="44">
        <f t="shared" si="20"/>
        <v>1081.51336</v>
      </c>
      <c r="E106" s="44">
        <f t="shared" si="20"/>
        <v>910.8470399999999</v>
      </c>
      <c r="F106" s="44">
        <f t="shared" si="20"/>
        <v>956.4129440000002</v>
      </c>
      <c r="G106" s="44">
        <f t="shared" si="20"/>
        <v>991.3355980000001</v>
      </c>
      <c r="H106" s="44">
        <f t="shared" si="20"/>
        <v>852.4490900000001</v>
      </c>
      <c r="I106" s="44">
        <f t="shared" si="20"/>
        <v>835.6683640000001</v>
      </c>
      <c r="J106" s="44">
        <f t="shared" si="20"/>
        <v>939.305586</v>
      </c>
      <c r="K106" s="44">
        <f t="shared" si="20"/>
        <v>866.1509520000002</v>
      </c>
      <c r="L106" s="44">
        <v>906.02</v>
      </c>
      <c r="M106" s="44">
        <f>SUM(M100-M103-M104-M105)</f>
        <v>910.1871600000002</v>
      </c>
      <c r="S106" s="54"/>
    </row>
    <row r="107" spans="1:48" s="16" customFormat="1" ht="12.75">
      <c r="A107" s="26" t="s">
        <v>5</v>
      </c>
      <c r="B107" s="27"/>
      <c r="C107" s="27"/>
      <c r="D107" s="27"/>
      <c r="E107" s="27"/>
      <c r="F107" s="27"/>
      <c r="G107" s="27"/>
      <c r="H107" s="27"/>
      <c r="AU107" s="40"/>
      <c r="AV107" s="40"/>
    </row>
    <row r="109" spans="1:13" ht="12.75">
      <c r="A109" s="3"/>
      <c r="B109" s="4">
        <v>39451</v>
      </c>
      <c r="C109" s="4">
        <v>39479</v>
      </c>
      <c r="D109" s="4">
        <v>39514</v>
      </c>
      <c r="E109" s="4">
        <v>39542</v>
      </c>
      <c r="F109" s="4">
        <v>39570</v>
      </c>
      <c r="G109" s="4">
        <v>39605</v>
      </c>
      <c r="H109" s="4">
        <v>39633</v>
      </c>
      <c r="I109" s="4">
        <v>39661</v>
      </c>
      <c r="J109" s="4">
        <v>39696</v>
      </c>
      <c r="K109" s="4">
        <v>39724</v>
      </c>
      <c r="L109" s="4">
        <v>39759</v>
      </c>
      <c r="M109" s="4">
        <v>39787</v>
      </c>
    </row>
    <row r="110" spans="1:13" ht="12.75">
      <c r="A110" s="6" t="s">
        <v>0</v>
      </c>
      <c r="B110" s="7">
        <v>196.09</v>
      </c>
      <c r="C110" s="7">
        <v>215.3</v>
      </c>
      <c r="D110" s="7">
        <v>225.15</v>
      </c>
      <c r="E110" s="7">
        <v>252.35</v>
      </c>
      <c r="F110" s="7">
        <v>245.85</v>
      </c>
      <c r="G110" s="7">
        <v>271.09</v>
      </c>
      <c r="H110" s="7">
        <v>302.74</v>
      </c>
      <c r="I110" s="7">
        <v>241.33</v>
      </c>
      <c r="J110" s="7">
        <v>234.4</v>
      </c>
      <c r="K110" s="7">
        <v>198.22</v>
      </c>
      <c r="L110" s="7">
        <v>169.83</v>
      </c>
      <c r="M110" s="7">
        <v>136.88</v>
      </c>
    </row>
    <row r="111" spans="1:13" ht="14.25">
      <c r="A111" s="9" t="s">
        <v>13</v>
      </c>
      <c r="B111" s="10">
        <v>10</v>
      </c>
      <c r="C111" s="10">
        <v>10</v>
      </c>
      <c r="D111" s="10">
        <v>10</v>
      </c>
      <c r="E111" s="10">
        <v>10</v>
      </c>
      <c r="F111" s="10">
        <v>10</v>
      </c>
      <c r="G111" s="10">
        <v>10</v>
      </c>
      <c r="H111" s="10">
        <v>10</v>
      </c>
      <c r="I111" s="10">
        <v>10</v>
      </c>
      <c r="J111" s="10">
        <v>10</v>
      </c>
      <c r="K111" s="10">
        <v>10</v>
      </c>
      <c r="L111" s="10">
        <v>10</v>
      </c>
      <c r="M111" s="10">
        <v>10</v>
      </c>
    </row>
    <row r="112" spans="1:13" ht="12.75">
      <c r="A112" s="9" t="s">
        <v>1</v>
      </c>
      <c r="B112" s="10">
        <f>SUM(B110:B111)</f>
        <v>206.09</v>
      </c>
      <c r="C112" s="10">
        <v>225.3</v>
      </c>
      <c r="D112" s="10">
        <v>235.15</v>
      </c>
      <c r="E112" s="10">
        <v>262.35</v>
      </c>
      <c r="F112" s="10">
        <v>255.85</v>
      </c>
      <c r="G112" s="10">
        <v>281.09</v>
      </c>
      <c r="H112" s="10">
        <v>312.74</v>
      </c>
      <c r="I112" s="10">
        <v>251.33</v>
      </c>
      <c r="J112" s="10">
        <v>244.4</v>
      </c>
      <c r="K112" s="10">
        <v>208.22</v>
      </c>
      <c r="L112" s="10">
        <v>179.83</v>
      </c>
      <c r="M112" s="10">
        <v>146.88</v>
      </c>
    </row>
    <row r="113" spans="1:13" ht="12.75">
      <c r="A113" s="11" t="s">
        <v>7</v>
      </c>
      <c r="B113" s="12">
        <v>6.8676</v>
      </c>
      <c r="C113" s="12">
        <v>7.4127</v>
      </c>
      <c r="D113" s="12">
        <v>7.9974</v>
      </c>
      <c r="E113" s="12">
        <v>7.8025</v>
      </c>
      <c r="F113" s="12">
        <v>7.5545</v>
      </c>
      <c r="G113" s="12">
        <v>7.8487</v>
      </c>
      <c r="H113" s="12">
        <v>7.7403</v>
      </c>
      <c r="I113" s="12">
        <v>7.2621</v>
      </c>
      <c r="J113" s="12">
        <v>7.9929</v>
      </c>
      <c r="K113" s="12">
        <v>8.4206</v>
      </c>
      <c r="L113" s="12">
        <v>10.1534</v>
      </c>
      <c r="M113" s="12">
        <v>10.4609</v>
      </c>
    </row>
    <row r="114" spans="1:13" ht="12.75">
      <c r="A114" s="9" t="s">
        <v>2</v>
      </c>
      <c r="B114" s="10">
        <f>SUM(B112*B113)</f>
        <v>1415.3436840000002</v>
      </c>
      <c r="C114" s="10">
        <v>1670.08131</v>
      </c>
      <c r="D114" s="10">
        <v>1880.59</v>
      </c>
      <c r="E114" s="10">
        <v>2046.9858750000003</v>
      </c>
      <c r="F114" s="10">
        <v>1932.818825</v>
      </c>
      <c r="G114" s="10">
        <v>2206.1910829999997</v>
      </c>
      <c r="H114" s="10">
        <v>2420.701422</v>
      </c>
      <c r="I114" s="10">
        <v>1825.1835930000002</v>
      </c>
      <c r="J114" s="10">
        <v>1953.46</v>
      </c>
      <c r="K114" s="10">
        <v>1753.34</v>
      </c>
      <c r="L114" s="10">
        <v>1825.89</v>
      </c>
      <c r="M114" s="10">
        <v>1536.5</v>
      </c>
    </row>
    <row r="115" spans="1:13" ht="12.75">
      <c r="A115" s="9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1:13" ht="12.75">
      <c r="A116" s="17" t="s">
        <v>3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1:13" ht="12.75">
      <c r="A117" s="9" t="s">
        <v>8</v>
      </c>
      <c r="B117" s="18">
        <v>16.87</v>
      </c>
      <c r="C117" s="18">
        <v>19.9</v>
      </c>
      <c r="D117" s="18">
        <v>22.41</v>
      </c>
      <c r="E117" s="18">
        <v>24.4</v>
      </c>
      <c r="F117" s="18">
        <v>23.83</v>
      </c>
      <c r="G117" s="18">
        <v>27.2</v>
      </c>
      <c r="H117" s="18">
        <v>30.84</v>
      </c>
      <c r="I117" s="18">
        <v>23.25</v>
      </c>
      <c r="J117" s="18">
        <v>24.89</v>
      </c>
      <c r="K117" s="18">
        <v>22.34</v>
      </c>
      <c r="L117" s="18">
        <v>23.26</v>
      </c>
      <c r="M117" s="18">
        <v>19.57</v>
      </c>
    </row>
    <row r="118" spans="1:13" ht="12.75">
      <c r="A118" s="57" t="s">
        <v>10</v>
      </c>
      <c r="B118" s="18">
        <v>205</v>
      </c>
      <c r="C118" s="18">
        <v>205</v>
      </c>
      <c r="D118" s="18">
        <v>205</v>
      </c>
      <c r="E118" s="18">
        <v>205</v>
      </c>
      <c r="F118" s="18">
        <v>205</v>
      </c>
      <c r="G118" s="18">
        <v>205</v>
      </c>
      <c r="H118" s="18">
        <v>205</v>
      </c>
      <c r="I118" s="18">
        <v>205</v>
      </c>
      <c r="J118" s="18">
        <v>205</v>
      </c>
      <c r="K118" s="18">
        <v>205</v>
      </c>
      <c r="L118" s="18">
        <v>205</v>
      </c>
      <c r="M118" s="18">
        <v>205</v>
      </c>
    </row>
    <row r="119" spans="1:13" ht="25.5">
      <c r="A119" s="28" t="s">
        <v>12</v>
      </c>
      <c r="B119" s="20">
        <v>73</v>
      </c>
      <c r="C119" s="20">
        <v>73</v>
      </c>
      <c r="D119" s="20">
        <v>73</v>
      </c>
      <c r="E119" s="20">
        <v>73</v>
      </c>
      <c r="F119" s="20">
        <v>73</v>
      </c>
      <c r="G119" s="20">
        <v>73</v>
      </c>
      <c r="H119" s="20">
        <v>73</v>
      </c>
      <c r="I119" s="20">
        <v>73</v>
      </c>
      <c r="J119" s="20">
        <v>73</v>
      </c>
      <c r="K119" s="20">
        <v>73</v>
      </c>
      <c r="L119" s="20">
        <v>73</v>
      </c>
      <c r="M119" s="20">
        <v>73</v>
      </c>
    </row>
    <row r="120" spans="1:13" ht="25.5">
      <c r="A120" s="43" t="s">
        <v>11</v>
      </c>
      <c r="B120" s="44">
        <f>SUM(B114-B117-B118-B119)</f>
        <v>1120.4736840000003</v>
      </c>
      <c r="C120" s="44">
        <v>1372.18131</v>
      </c>
      <c r="D120" s="44">
        <v>1580.18</v>
      </c>
      <c r="E120" s="44">
        <v>1744.5858750000002</v>
      </c>
      <c r="F120" s="44">
        <v>1630.9888250000001</v>
      </c>
      <c r="G120" s="44">
        <v>1900.991083</v>
      </c>
      <c r="H120" s="44">
        <v>2111.861422</v>
      </c>
      <c r="I120" s="44">
        <v>1523.9335930000002</v>
      </c>
      <c r="J120" s="44">
        <v>1650.57</v>
      </c>
      <c r="K120" s="44">
        <v>1453</v>
      </c>
      <c r="L120" s="44">
        <v>1524.63</v>
      </c>
      <c r="M120" s="44">
        <v>1238.93</v>
      </c>
    </row>
    <row r="121" ht="12.75">
      <c r="A121" s="26" t="s">
        <v>5</v>
      </c>
    </row>
    <row r="123" spans="1:13" ht="12.75">
      <c r="A123" s="3"/>
      <c r="B123" s="4">
        <v>39822</v>
      </c>
      <c r="C123" s="4">
        <v>39850</v>
      </c>
      <c r="D123" s="4">
        <v>39878</v>
      </c>
      <c r="E123" s="4">
        <v>39906</v>
      </c>
      <c r="F123" s="4">
        <v>39934</v>
      </c>
      <c r="G123" s="4">
        <v>39969</v>
      </c>
      <c r="H123" s="4">
        <v>39997</v>
      </c>
      <c r="I123" s="4">
        <v>40032</v>
      </c>
      <c r="J123" s="4">
        <v>40060</v>
      </c>
      <c r="K123" s="4">
        <v>40088</v>
      </c>
      <c r="L123" s="4">
        <v>40123</v>
      </c>
      <c r="M123" s="4">
        <v>40151</v>
      </c>
    </row>
    <row r="124" spans="1:13" ht="12.75">
      <c r="A124" s="6" t="s">
        <v>0</v>
      </c>
      <c r="B124" s="7">
        <v>178.38</v>
      </c>
      <c r="C124" s="7">
        <v>169.44</v>
      </c>
      <c r="D124" s="7">
        <v>160.58</v>
      </c>
      <c r="E124" s="7">
        <v>177.2</v>
      </c>
      <c r="F124" s="7">
        <v>179.95</v>
      </c>
      <c r="G124" s="7">
        <v>196.25</v>
      </c>
      <c r="H124" s="7">
        <v>159.28</v>
      </c>
      <c r="I124" s="7">
        <v>152.12</v>
      </c>
      <c r="J124" s="7">
        <v>143.18</v>
      </c>
      <c r="K124" s="7">
        <v>153.5</v>
      </c>
      <c r="L124" s="7">
        <v>167.51</v>
      </c>
      <c r="M124" s="7">
        <v>168.46</v>
      </c>
    </row>
    <row r="125" spans="1:13" ht="14.25">
      <c r="A125" s="9" t="s">
        <v>13</v>
      </c>
      <c r="B125" s="10">
        <v>10</v>
      </c>
      <c r="C125" s="10">
        <v>10</v>
      </c>
      <c r="D125" s="10">
        <v>10</v>
      </c>
      <c r="E125" s="10">
        <v>10</v>
      </c>
      <c r="F125" s="10">
        <v>10</v>
      </c>
      <c r="G125" s="10">
        <v>10</v>
      </c>
      <c r="H125" s="10">
        <v>10</v>
      </c>
      <c r="I125" s="10">
        <v>10</v>
      </c>
      <c r="J125" s="10">
        <v>10</v>
      </c>
      <c r="K125" s="10">
        <v>10</v>
      </c>
      <c r="L125" s="10">
        <v>10</v>
      </c>
      <c r="M125" s="10">
        <v>10</v>
      </c>
    </row>
    <row r="126" spans="1:13" ht="12.75">
      <c r="A126" s="9" t="s">
        <v>1</v>
      </c>
      <c r="B126" s="10">
        <v>188.38</v>
      </c>
      <c r="C126" s="10">
        <v>179.44</v>
      </c>
      <c r="D126" s="10">
        <v>170.58</v>
      </c>
      <c r="E126" s="10">
        <v>187.2</v>
      </c>
      <c r="F126" s="10">
        <v>189.95</v>
      </c>
      <c r="G126" s="10">
        <v>206.25</v>
      </c>
      <c r="H126" s="10">
        <v>169.28</v>
      </c>
      <c r="I126" s="10">
        <v>162.12</v>
      </c>
      <c r="J126" s="10">
        <v>153.18</v>
      </c>
      <c r="K126" s="10">
        <v>163.5</v>
      </c>
      <c r="L126" s="10">
        <v>177.51</v>
      </c>
      <c r="M126" s="10">
        <v>178.46</v>
      </c>
    </row>
    <row r="127" spans="1:13" ht="12.75">
      <c r="A127" s="11" t="s">
        <v>7</v>
      </c>
      <c r="B127" s="12">
        <v>9.7759</v>
      </c>
      <c r="C127" s="12">
        <v>9.6458</v>
      </c>
      <c r="D127" s="12">
        <v>10.4186</v>
      </c>
      <c r="E127" s="12">
        <v>9.0381</v>
      </c>
      <c r="F127" s="12">
        <v>8.4308</v>
      </c>
      <c r="G127" s="12">
        <v>8.0213</v>
      </c>
      <c r="H127" s="12">
        <v>7.9006</v>
      </c>
      <c r="I127" s="12">
        <v>8.0141</v>
      </c>
      <c r="J127" s="12">
        <v>7.6199</v>
      </c>
      <c r="K127" s="12">
        <v>7.6507</v>
      </c>
      <c r="L127" s="12">
        <v>7.5382</v>
      </c>
      <c r="M127" s="12">
        <v>7.4409</v>
      </c>
    </row>
    <row r="128" spans="1:13" ht="12.75">
      <c r="A128" s="9" t="s">
        <v>2</v>
      </c>
      <c r="B128" s="10">
        <v>1841.58</v>
      </c>
      <c r="C128" s="10">
        <v>1730.84</v>
      </c>
      <c r="D128" s="10">
        <v>1777.2</v>
      </c>
      <c r="E128" s="10">
        <v>1691.93</v>
      </c>
      <c r="F128" s="10">
        <v>1601.43</v>
      </c>
      <c r="G128" s="10">
        <v>1654.39</v>
      </c>
      <c r="H128" s="10">
        <v>1337.41</v>
      </c>
      <c r="I128" s="10">
        <v>1299.25</v>
      </c>
      <c r="J128" s="10">
        <v>1167.22</v>
      </c>
      <c r="K128" s="10">
        <v>1250.89</v>
      </c>
      <c r="L128" s="10">
        <v>1338.11</v>
      </c>
      <c r="M128" s="10">
        <v>1327.9</v>
      </c>
    </row>
    <row r="129" spans="1:13" ht="12.75">
      <c r="A129" s="9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1:13" ht="12.75">
      <c r="A130" s="17" t="s">
        <v>3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1:13" ht="12.75">
      <c r="A131" s="9" t="s">
        <v>8</v>
      </c>
      <c r="B131" s="18">
        <v>22.7</v>
      </c>
      <c r="C131" s="18">
        <v>19.92</v>
      </c>
      <c r="D131" s="18">
        <v>20.45</v>
      </c>
      <c r="E131" s="18">
        <v>18.08</v>
      </c>
      <c r="F131" s="18">
        <v>17.11</v>
      </c>
      <c r="G131" s="18">
        <v>14.96</v>
      </c>
      <c r="H131" s="18">
        <v>12.09</v>
      </c>
      <c r="I131" s="18">
        <v>11.75</v>
      </c>
      <c r="J131" s="18">
        <v>10.07</v>
      </c>
      <c r="K131" s="18">
        <v>10.8</v>
      </c>
      <c r="L131" s="18">
        <v>11.55</v>
      </c>
      <c r="M131" s="18">
        <v>11.46</v>
      </c>
    </row>
    <row r="132" spans="1:13" ht="12.75">
      <c r="A132" s="57" t="s">
        <v>10</v>
      </c>
      <c r="B132" s="18">
        <v>205</v>
      </c>
      <c r="C132" s="18">
        <v>205</v>
      </c>
      <c r="D132" s="18">
        <v>205</v>
      </c>
      <c r="E132" s="18">
        <v>205</v>
      </c>
      <c r="F132" s="18">
        <v>205</v>
      </c>
      <c r="G132" s="18">
        <v>205</v>
      </c>
      <c r="H132" s="18">
        <v>205</v>
      </c>
      <c r="I132" s="18">
        <v>205</v>
      </c>
      <c r="J132" s="18">
        <v>205</v>
      </c>
      <c r="K132" s="18">
        <v>254</v>
      </c>
      <c r="L132" s="18">
        <v>254</v>
      </c>
      <c r="M132" s="18">
        <v>254</v>
      </c>
    </row>
    <row r="133" spans="1:13" ht="25.5">
      <c r="A133" s="28" t="s">
        <v>12</v>
      </c>
      <c r="B133" s="20">
        <v>93</v>
      </c>
      <c r="C133" s="20">
        <v>93</v>
      </c>
      <c r="D133" s="20">
        <v>93</v>
      </c>
      <c r="E133" s="20">
        <v>93</v>
      </c>
      <c r="F133" s="20">
        <v>93</v>
      </c>
      <c r="G133" s="20">
        <v>103</v>
      </c>
      <c r="H133" s="20">
        <v>103</v>
      </c>
      <c r="I133" s="20">
        <v>103</v>
      </c>
      <c r="J133" s="20">
        <v>103</v>
      </c>
      <c r="K133" s="20">
        <v>103</v>
      </c>
      <c r="L133" s="20">
        <v>103</v>
      </c>
      <c r="M133" s="20">
        <v>103</v>
      </c>
    </row>
    <row r="134" spans="1:13" ht="25.5">
      <c r="A134" s="43" t="s">
        <v>11</v>
      </c>
      <c r="B134" s="44">
        <v>1520.88</v>
      </c>
      <c r="C134" s="44">
        <v>1412.92</v>
      </c>
      <c r="D134" s="44">
        <v>1458.75</v>
      </c>
      <c r="E134" s="44">
        <v>1375.85</v>
      </c>
      <c r="F134" s="44">
        <v>1286.32</v>
      </c>
      <c r="G134" s="44">
        <v>1331.43</v>
      </c>
      <c r="H134" s="44">
        <v>1017.32</v>
      </c>
      <c r="I134" s="44">
        <v>979.5</v>
      </c>
      <c r="J134" s="44">
        <v>849.15</v>
      </c>
      <c r="K134" s="44">
        <v>883.09</v>
      </c>
      <c r="L134" s="44">
        <v>969.56</v>
      </c>
      <c r="M134" s="44">
        <v>959.44</v>
      </c>
    </row>
    <row r="135" ht="12.75">
      <c r="A135" s="26" t="s">
        <v>5</v>
      </c>
    </row>
    <row r="137" spans="1:13" ht="12.75">
      <c r="A137" s="3"/>
      <c r="B137" s="4">
        <v>40186</v>
      </c>
      <c r="C137" s="4">
        <v>40214</v>
      </c>
      <c r="D137" s="4">
        <v>40242</v>
      </c>
      <c r="E137" s="4">
        <v>40269</v>
      </c>
      <c r="F137" s="4">
        <v>40305</v>
      </c>
      <c r="G137" s="4">
        <v>40333</v>
      </c>
      <c r="H137" s="4">
        <v>40361</v>
      </c>
      <c r="I137" s="4">
        <v>40396</v>
      </c>
      <c r="J137" s="4">
        <v>40424</v>
      </c>
      <c r="K137" s="4">
        <v>40452</v>
      </c>
      <c r="L137" s="4">
        <v>40487</v>
      </c>
      <c r="M137" s="4">
        <v>40515</v>
      </c>
    </row>
    <row r="138" spans="1:13" ht="12.75">
      <c r="A138" s="6" t="s">
        <v>0</v>
      </c>
      <c r="B138" s="7">
        <v>184.05</v>
      </c>
      <c r="C138" s="7">
        <v>158.46</v>
      </c>
      <c r="D138" s="7">
        <v>164.13</v>
      </c>
      <c r="E138" s="7">
        <v>152.99</v>
      </c>
      <c r="F138" s="7">
        <v>165.35</v>
      </c>
      <c r="G138" s="7">
        <v>156.17</v>
      </c>
      <c r="H138" s="7">
        <v>157.35</v>
      </c>
      <c r="I138" s="7">
        <v>184.68</v>
      </c>
      <c r="J138" s="7">
        <v>205.27</v>
      </c>
      <c r="K138" s="7">
        <v>205.94</v>
      </c>
      <c r="L138" s="7">
        <v>255.54</v>
      </c>
      <c r="M138" s="7">
        <v>246.6</v>
      </c>
    </row>
    <row r="139" spans="1:13" ht="14.25">
      <c r="A139" s="9" t="s">
        <v>13</v>
      </c>
      <c r="B139" s="10">
        <v>10</v>
      </c>
      <c r="C139" s="10">
        <v>10</v>
      </c>
      <c r="D139" s="10">
        <v>10</v>
      </c>
      <c r="E139" s="10">
        <v>10</v>
      </c>
      <c r="F139" s="10">
        <v>10</v>
      </c>
      <c r="G139" s="10">
        <v>10</v>
      </c>
      <c r="H139" s="10">
        <v>10</v>
      </c>
      <c r="I139" s="10">
        <v>10</v>
      </c>
      <c r="J139" s="10">
        <v>10</v>
      </c>
      <c r="K139" s="10">
        <v>10</v>
      </c>
      <c r="L139" s="10">
        <v>10</v>
      </c>
      <c r="M139" s="10">
        <v>10</v>
      </c>
    </row>
    <row r="140" spans="1:13" ht="12.75">
      <c r="A140" s="9" t="s">
        <v>1</v>
      </c>
      <c r="B140" s="10">
        <v>194.05</v>
      </c>
      <c r="C140" s="10">
        <v>168.46</v>
      </c>
      <c r="D140" s="10">
        <v>174.13</v>
      </c>
      <c r="E140" s="10">
        <v>162.99</v>
      </c>
      <c r="F140" s="10">
        <v>175.35</v>
      </c>
      <c r="G140" s="10">
        <v>166.17</v>
      </c>
      <c r="H140" s="10">
        <v>167.35</v>
      </c>
      <c r="I140" s="10">
        <v>194.68</v>
      </c>
      <c r="J140" s="10">
        <v>215.27</v>
      </c>
      <c r="K140" s="10">
        <v>215.94</v>
      </c>
      <c r="L140" s="10">
        <v>265.54</v>
      </c>
      <c r="M140" s="10">
        <v>256.6</v>
      </c>
    </row>
    <row r="141" spans="1:13" ht="12.75">
      <c r="A141" s="11" t="s">
        <v>7</v>
      </c>
      <c r="B141" s="12">
        <v>7.3661</v>
      </c>
      <c r="C141" s="12">
        <v>7.7722</v>
      </c>
      <c r="D141" s="12">
        <v>7.4325</v>
      </c>
      <c r="E141" s="12">
        <v>7.264</v>
      </c>
      <c r="F141" s="12">
        <v>7.6396</v>
      </c>
      <c r="G141" s="12">
        <v>7.7765</v>
      </c>
      <c r="H141" s="12">
        <v>7.7222</v>
      </c>
      <c r="I141" s="12">
        <v>7.2456</v>
      </c>
      <c r="J141" s="12">
        <v>7.1844</v>
      </c>
      <c r="K141" s="12">
        <v>6.9321</v>
      </c>
      <c r="L141" s="12">
        <v>6.7895</v>
      </c>
      <c r="M141" s="12">
        <v>6.8603</v>
      </c>
    </row>
    <row r="142" spans="1:13" ht="12.75">
      <c r="A142" s="9" t="s">
        <v>2</v>
      </c>
      <c r="B142" s="10">
        <v>1429.39</v>
      </c>
      <c r="C142" s="10">
        <v>1309.3</v>
      </c>
      <c r="D142" s="10">
        <v>1294.22</v>
      </c>
      <c r="E142" s="10">
        <v>1183.96</v>
      </c>
      <c r="F142" s="10">
        <v>1339.6</v>
      </c>
      <c r="G142" s="10">
        <v>1292.22</v>
      </c>
      <c r="H142" s="10">
        <v>1292.31</v>
      </c>
      <c r="I142" s="10">
        <v>1410.57</v>
      </c>
      <c r="J142" s="10">
        <v>1546.59</v>
      </c>
      <c r="K142" s="10">
        <v>1496.92</v>
      </c>
      <c r="L142" s="10">
        <v>1802.88</v>
      </c>
      <c r="M142" s="10">
        <v>1760.35</v>
      </c>
    </row>
    <row r="143" spans="1:13" ht="12.75">
      <c r="A143" s="9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1:13" ht="12.75">
      <c r="A144" s="17" t="s">
        <v>3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1:13" ht="12.75">
      <c r="A145" s="9" t="s">
        <v>8</v>
      </c>
      <c r="B145" s="18">
        <v>12.34</v>
      </c>
      <c r="C145" s="18">
        <v>11.3</v>
      </c>
      <c r="D145" s="18">
        <v>11.17</v>
      </c>
      <c r="E145" s="18">
        <v>9.73</v>
      </c>
      <c r="F145" s="18">
        <v>11.01</v>
      </c>
      <c r="G145" s="18">
        <v>10.62</v>
      </c>
      <c r="H145" s="18">
        <v>10.62</v>
      </c>
      <c r="I145" s="18">
        <v>11.59</v>
      </c>
      <c r="J145" s="18">
        <v>12.71</v>
      </c>
      <c r="K145" s="18">
        <v>11.69</v>
      </c>
      <c r="L145" s="18">
        <v>14.08</v>
      </c>
      <c r="M145" s="18">
        <v>13.02</v>
      </c>
    </row>
    <row r="146" spans="1:13" ht="12.75">
      <c r="A146" s="57" t="s">
        <v>10</v>
      </c>
      <c r="B146" s="18">
        <v>254</v>
      </c>
      <c r="C146" s="18">
        <v>254</v>
      </c>
      <c r="D146" s="18">
        <v>254</v>
      </c>
      <c r="E146" s="18">
        <v>254</v>
      </c>
      <c r="F146" s="18">
        <v>254</v>
      </c>
      <c r="G146" s="18">
        <v>254</v>
      </c>
      <c r="H146" s="18">
        <v>254</v>
      </c>
      <c r="I146" s="18">
        <v>254</v>
      </c>
      <c r="J146" s="18">
        <v>254</v>
      </c>
      <c r="K146" s="18">
        <v>254</v>
      </c>
      <c r="L146" s="18">
        <v>254</v>
      </c>
      <c r="M146" s="18">
        <v>254</v>
      </c>
    </row>
    <row r="147" spans="1:13" ht="25.5">
      <c r="A147" s="28" t="s">
        <v>12</v>
      </c>
      <c r="B147" s="20">
        <v>103</v>
      </c>
      <c r="C147" s="20">
        <v>103</v>
      </c>
      <c r="D147" s="20">
        <v>103</v>
      </c>
      <c r="E147" s="20">
        <v>103</v>
      </c>
      <c r="F147" s="20">
        <v>103</v>
      </c>
      <c r="G147" s="20">
        <v>115</v>
      </c>
      <c r="H147" s="20">
        <v>115</v>
      </c>
      <c r="I147" s="20">
        <v>115</v>
      </c>
      <c r="J147" s="20">
        <v>115</v>
      </c>
      <c r="K147" s="20">
        <v>115</v>
      </c>
      <c r="L147" s="20">
        <v>115</v>
      </c>
      <c r="M147" s="20">
        <v>115</v>
      </c>
    </row>
    <row r="148" spans="1:13" ht="25.5">
      <c r="A148" s="43" t="s">
        <v>11</v>
      </c>
      <c r="B148" s="44">
        <v>1060.05</v>
      </c>
      <c r="C148" s="44">
        <v>941</v>
      </c>
      <c r="D148" s="44">
        <v>926.05</v>
      </c>
      <c r="E148" s="44">
        <v>817.23</v>
      </c>
      <c r="F148" s="44">
        <v>971.59</v>
      </c>
      <c r="G148" s="44">
        <v>912.6</v>
      </c>
      <c r="H148" s="44">
        <v>912.69</v>
      </c>
      <c r="I148" s="44">
        <v>1029.98</v>
      </c>
      <c r="J148" s="44">
        <v>1164.88</v>
      </c>
      <c r="K148" s="44">
        <v>1116.23</v>
      </c>
      <c r="L148" s="44">
        <v>1419.8</v>
      </c>
      <c r="M148" s="44">
        <v>1378.33</v>
      </c>
    </row>
    <row r="149" ht="12.75">
      <c r="A149" s="26" t="s">
        <v>5</v>
      </c>
    </row>
    <row r="151" spans="1:13" ht="12.75">
      <c r="A151" s="3"/>
      <c r="B151" s="4">
        <v>40550</v>
      </c>
      <c r="C151" s="4">
        <v>40578</v>
      </c>
      <c r="D151" s="4">
        <v>40606</v>
      </c>
      <c r="E151" s="4">
        <v>40634</v>
      </c>
      <c r="F151" s="4">
        <v>40669</v>
      </c>
      <c r="G151" s="4">
        <v>40697</v>
      </c>
      <c r="H151" s="4">
        <v>40725</v>
      </c>
      <c r="I151" s="4">
        <v>40760</v>
      </c>
      <c r="J151" s="4">
        <v>40788</v>
      </c>
      <c r="K151" s="4">
        <v>40823</v>
      </c>
      <c r="L151" s="4">
        <v>40851</v>
      </c>
      <c r="M151" s="4">
        <v>40879</v>
      </c>
    </row>
    <row r="152" spans="1:13" ht="12.75">
      <c r="A152" s="6" t="s">
        <v>0</v>
      </c>
      <c r="B152" s="7">
        <v>252.74</v>
      </c>
      <c r="C152" s="7">
        <v>291.01</v>
      </c>
      <c r="D152" s="7">
        <v>307.86</v>
      </c>
      <c r="E152" s="7">
        <v>315.54</v>
      </c>
      <c r="F152" s="7">
        <v>295.34</v>
      </c>
      <c r="G152" s="7">
        <v>316.13</v>
      </c>
      <c r="H152" s="7">
        <v>267.35</v>
      </c>
      <c r="I152" s="7">
        <v>303.14</v>
      </c>
      <c r="J152" s="7">
        <v>321.44</v>
      </c>
      <c r="K152" s="7">
        <v>262.19</v>
      </c>
      <c r="L152" s="7">
        <v>285.89</v>
      </c>
      <c r="M152" s="7">
        <v>256.56</v>
      </c>
    </row>
    <row r="153" spans="1:13" ht="14.25">
      <c r="A153" s="9" t="s">
        <v>13</v>
      </c>
      <c r="B153" s="10">
        <v>10</v>
      </c>
      <c r="C153" s="10">
        <v>10</v>
      </c>
      <c r="D153" s="10">
        <v>10</v>
      </c>
      <c r="E153" s="10">
        <v>10</v>
      </c>
      <c r="F153" s="10">
        <v>10</v>
      </c>
      <c r="G153" s="10">
        <v>10</v>
      </c>
      <c r="H153" s="10">
        <v>10</v>
      </c>
      <c r="I153" s="10">
        <v>10</v>
      </c>
      <c r="J153" s="10">
        <v>10</v>
      </c>
      <c r="K153" s="10">
        <v>10</v>
      </c>
      <c r="L153" s="10">
        <v>10</v>
      </c>
      <c r="M153" s="10">
        <v>10</v>
      </c>
    </row>
    <row r="154" spans="1:13" ht="12.75">
      <c r="A154" s="9" t="s">
        <v>1</v>
      </c>
      <c r="B154" s="10">
        <v>262.74</v>
      </c>
      <c r="C154" s="10">
        <v>301.01</v>
      </c>
      <c r="D154" s="10">
        <v>317.86</v>
      </c>
      <c r="E154" s="10">
        <v>325.54</v>
      </c>
      <c r="F154" s="10">
        <v>305.34</v>
      </c>
      <c r="G154" s="10">
        <v>326.13</v>
      </c>
      <c r="H154" s="10">
        <v>277.35</v>
      </c>
      <c r="I154" s="10">
        <v>313.14</v>
      </c>
      <c r="J154" s="10">
        <v>331.44</v>
      </c>
      <c r="K154" s="10">
        <v>272.19</v>
      </c>
      <c r="L154" s="10">
        <v>295.89</v>
      </c>
      <c r="M154" s="10">
        <v>266.56</v>
      </c>
    </row>
    <row r="155" spans="1:13" ht="12.75">
      <c r="A155" s="11" t="s">
        <v>7</v>
      </c>
      <c r="B155" s="12">
        <v>6.8099</v>
      </c>
      <c r="C155" s="12">
        <v>7.2593</v>
      </c>
      <c r="D155" s="12">
        <v>6.8874</v>
      </c>
      <c r="E155" s="12">
        <v>6.7049</v>
      </c>
      <c r="F155" s="12">
        <v>6.6588</v>
      </c>
      <c r="G155" s="12">
        <v>6.7174</v>
      </c>
      <c r="H155" s="12">
        <v>6.7258</v>
      </c>
      <c r="I155" s="12">
        <v>6.9471</v>
      </c>
      <c r="J155" s="12">
        <v>7.0562</v>
      </c>
      <c r="K155" s="12">
        <v>7.8794</v>
      </c>
      <c r="L155" s="12">
        <v>7.8843</v>
      </c>
      <c r="M155" s="12">
        <v>8.0428</v>
      </c>
    </row>
    <row r="156" spans="1:13" ht="12.75">
      <c r="A156" s="9" t="s">
        <v>2</v>
      </c>
      <c r="B156" s="10">
        <v>1789.23</v>
      </c>
      <c r="C156" s="10">
        <v>2185.12</v>
      </c>
      <c r="D156" s="10">
        <v>2189.23</v>
      </c>
      <c r="E156" s="10">
        <v>2182.71</v>
      </c>
      <c r="F156" s="10">
        <v>2033.2</v>
      </c>
      <c r="G156" s="10">
        <v>2190.75</v>
      </c>
      <c r="H156" s="10">
        <v>1865.4</v>
      </c>
      <c r="I156" s="10">
        <v>2175.41</v>
      </c>
      <c r="J156" s="10">
        <v>2338.71</v>
      </c>
      <c r="K156" s="10">
        <v>2144.69</v>
      </c>
      <c r="L156" s="10">
        <v>2332.89</v>
      </c>
      <c r="M156" s="10">
        <v>2143.89</v>
      </c>
    </row>
    <row r="157" spans="1:13" ht="12.75">
      <c r="A157" s="9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1:13" ht="12.75">
      <c r="A158" s="17" t="s">
        <v>3</v>
      </c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1:13" ht="12.75">
      <c r="A159" s="9" t="s">
        <v>8</v>
      </c>
      <c r="B159" s="18">
        <v>13.24</v>
      </c>
      <c r="C159" s="18">
        <v>16.16</v>
      </c>
      <c r="D159" s="18">
        <v>16.19</v>
      </c>
      <c r="E159" s="18">
        <v>16.15</v>
      </c>
      <c r="F159" s="18">
        <v>15.04</v>
      </c>
      <c r="G159" s="18">
        <v>16.21</v>
      </c>
      <c r="H159" s="18">
        <v>13.8</v>
      </c>
      <c r="I159" s="18">
        <v>16.09</v>
      </c>
      <c r="J159" s="18">
        <v>17.3</v>
      </c>
      <c r="K159" s="18">
        <v>15.86</v>
      </c>
      <c r="L159" s="18">
        <v>17.26</v>
      </c>
      <c r="M159" s="18">
        <v>15.86</v>
      </c>
    </row>
    <row r="160" spans="1:13" ht="12.75">
      <c r="A160" s="57" t="s">
        <v>10</v>
      </c>
      <c r="B160" s="18">
        <v>254</v>
      </c>
      <c r="C160" s="18">
        <v>254</v>
      </c>
      <c r="D160" s="18">
        <v>254</v>
      </c>
      <c r="E160" s="18">
        <v>254</v>
      </c>
      <c r="F160" s="18">
        <v>254</v>
      </c>
      <c r="G160" s="18">
        <v>320</v>
      </c>
      <c r="H160" s="18">
        <v>320</v>
      </c>
      <c r="I160" s="18">
        <v>320</v>
      </c>
      <c r="J160" s="18">
        <v>320</v>
      </c>
      <c r="K160" s="18">
        <v>320</v>
      </c>
      <c r="L160" s="18">
        <v>320</v>
      </c>
      <c r="M160" s="18">
        <v>320</v>
      </c>
    </row>
    <row r="161" spans="1:13" ht="25.5">
      <c r="A161" s="28" t="s">
        <v>12</v>
      </c>
      <c r="B161" s="20">
        <v>115</v>
      </c>
      <c r="C161" s="20">
        <v>115</v>
      </c>
      <c r="D161" s="20">
        <v>115</v>
      </c>
      <c r="E161" s="20">
        <v>115</v>
      </c>
      <c r="F161" s="20">
        <v>115</v>
      </c>
      <c r="G161" s="20">
        <v>115</v>
      </c>
      <c r="H161" s="20">
        <v>115</v>
      </c>
      <c r="I161" s="20">
        <v>122.13</v>
      </c>
      <c r="J161" s="20">
        <v>122.13</v>
      </c>
      <c r="K161" s="20">
        <v>122.13</v>
      </c>
      <c r="L161" s="20">
        <v>122.13</v>
      </c>
      <c r="M161" s="20">
        <v>122.13</v>
      </c>
    </row>
    <row r="162" spans="1:13" ht="25.5">
      <c r="A162" s="43" t="s">
        <v>11</v>
      </c>
      <c r="B162" s="44">
        <v>1406.99</v>
      </c>
      <c r="C162" s="44">
        <v>1799.96</v>
      </c>
      <c r="D162" s="44">
        <v>1804.04</v>
      </c>
      <c r="E162" s="44">
        <v>1797.56</v>
      </c>
      <c r="F162" s="44">
        <v>1649.16</v>
      </c>
      <c r="G162" s="44">
        <v>1739.54</v>
      </c>
      <c r="H162" s="44">
        <v>1416.6</v>
      </c>
      <c r="I162" s="44">
        <v>1717.19</v>
      </c>
      <c r="J162" s="44">
        <v>1879.28</v>
      </c>
      <c r="K162" s="44">
        <v>1686.7</v>
      </c>
      <c r="L162" s="44">
        <v>1873.5</v>
      </c>
      <c r="M162" s="44">
        <v>1685.9</v>
      </c>
    </row>
    <row r="163" ht="12.75">
      <c r="A163" s="26" t="s">
        <v>5</v>
      </c>
    </row>
    <row r="165" spans="1:13" ht="12.75">
      <c r="A165" s="3"/>
      <c r="B165" s="4">
        <v>40914</v>
      </c>
      <c r="C165" s="4">
        <v>40942</v>
      </c>
      <c r="D165" s="58">
        <v>40970</v>
      </c>
      <c r="E165" s="4">
        <v>41004</v>
      </c>
      <c r="F165" s="4">
        <v>41032</v>
      </c>
      <c r="G165" s="4">
        <v>41061</v>
      </c>
      <c r="H165" s="4">
        <v>41096</v>
      </c>
      <c r="I165" s="4">
        <v>41124</v>
      </c>
      <c r="J165" s="4">
        <v>41159</v>
      </c>
      <c r="K165" s="58">
        <v>41187</v>
      </c>
      <c r="L165" s="58">
        <v>41215</v>
      </c>
      <c r="M165" s="58">
        <v>41250</v>
      </c>
    </row>
    <row r="166" spans="1:13" ht="12.75">
      <c r="A166" s="6" t="s">
        <v>0</v>
      </c>
      <c r="B166" s="7">
        <v>274.16</v>
      </c>
      <c r="C166" s="7">
        <v>279.55</v>
      </c>
      <c r="D166" s="7">
        <v>282.47</v>
      </c>
      <c r="E166" s="7">
        <v>277.74</v>
      </c>
      <c r="F166" s="7">
        <v>268.26</v>
      </c>
      <c r="G166" s="7">
        <v>243.85</v>
      </c>
      <c r="H166" s="7">
        <v>309</v>
      </c>
      <c r="I166" s="7">
        <v>341</v>
      </c>
      <c r="J166" s="7">
        <v>329</v>
      </c>
      <c r="K166" s="7">
        <v>320</v>
      </c>
      <c r="L166" s="7">
        <v>318</v>
      </c>
      <c r="M166" s="7">
        <v>322</v>
      </c>
    </row>
    <row r="167" spans="1:13" ht="14.25">
      <c r="A167" s="9" t="s">
        <v>13</v>
      </c>
      <c r="B167" s="10">
        <v>10</v>
      </c>
      <c r="C167" s="10">
        <v>10</v>
      </c>
      <c r="D167" s="10">
        <v>10</v>
      </c>
      <c r="E167" s="10">
        <v>10</v>
      </c>
      <c r="F167" s="10">
        <v>10</v>
      </c>
      <c r="G167" s="10">
        <v>10</v>
      </c>
      <c r="H167" s="10">
        <v>10</v>
      </c>
      <c r="I167" s="10">
        <v>10</v>
      </c>
      <c r="J167" s="10">
        <v>10</v>
      </c>
      <c r="K167" s="10">
        <v>10</v>
      </c>
      <c r="L167" s="10">
        <v>10</v>
      </c>
      <c r="M167" s="10">
        <v>10</v>
      </c>
    </row>
    <row r="168" spans="1:13" ht="12.75">
      <c r="A168" s="9" t="s">
        <v>1</v>
      </c>
      <c r="B168" s="10">
        <v>284.16</v>
      </c>
      <c r="C168" s="10">
        <v>289.55</v>
      </c>
      <c r="D168" s="10">
        <v>292.47</v>
      </c>
      <c r="E168" s="10">
        <v>287.74</v>
      </c>
      <c r="F168" s="10">
        <v>278.26</v>
      </c>
      <c r="G168" s="10">
        <v>253.85</v>
      </c>
      <c r="H168" s="10">
        <v>319</v>
      </c>
      <c r="I168" s="10">
        <v>351</v>
      </c>
      <c r="J168" s="10">
        <v>339</v>
      </c>
      <c r="K168" s="10">
        <v>330</v>
      </c>
      <c r="L168" s="10">
        <v>328</v>
      </c>
      <c r="M168" s="10">
        <v>332</v>
      </c>
    </row>
    <row r="169" spans="1:13" ht="12.75">
      <c r="A169" s="11" t="s">
        <v>7</v>
      </c>
      <c r="B169" s="12">
        <v>8.1449</v>
      </c>
      <c r="C169" s="12">
        <v>7.5772</v>
      </c>
      <c r="D169" s="47">
        <v>7.5326</v>
      </c>
      <c r="E169" s="42">
        <v>7.8336</v>
      </c>
      <c r="F169" s="42">
        <v>7.7335</v>
      </c>
      <c r="G169" s="42">
        <v>8.5888</v>
      </c>
      <c r="H169" s="42">
        <v>8.2751</v>
      </c>
      <c r="I169" s="42">
        <v>8.1407</v>
      </c>
      <c r="J169" s="42">
        <v>8.1814</v>
      </c>
      <c r="K169" s="42">
        <v>8.6614</v>
      </c>
      <c r="L169" s="42">
        <v>8.7461</v>
      </c>
      <c r="M169" s="42">
        <v>8.657</v>
      </c>
    </row>
    <row r="170" spans="1:13" ht="12.75">
      <c r="A170" s="9" t="s">
        <v>2</v>
      </c>
      <c r="B170" s="10">
        <v>2314.45</v>
      </c>
      <c r="C170" s="10">
        <v>2193.98</v>
      </c>
      <c r="D170" s="10">
        <v>2203.06</v>
      </c>
      <c r="E170" s="10">
        <v>2254.04</v>
      </c>
      <c r="F170" s="10">
        <v>2151.92</v>
      </c>
      <c r="G170" s="10">
        <v>2180.27</v>
      </c>
      <c r="H170" s="10">
        <v>2639.76</v>
      </c>
      <c r="I170" s="10">
        <v>2857.39</v>
      </c>
      <c r="J170" s="10">
        <v>2773.49</v>
      </c>
      <c r="K170" s="10">
        <v>2858.26</v>
      </c>
      <c r="L170" s="10">
        <v>2868.72</v>
      </c>
      <c r="M170" s="10">
        <v>2874.12</v>
      </c>
    </row>
    <row r="171" spans="1:13" ht="12.75">
      <c r="A171" s="9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1:13" ht="12.75">
      <c r="A172" s="17" t="s">
        <v>3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1:13" ht="12.75">
      <c r="A173" s="9" t="s">
        <v>8</v>
      </c>
      <c r="B173" s="18">
        <v>17.12</v>
      </c>
      <c r="C173" s="18">
        <v>16.23</v>
      </c>
      <c r="D173" s="18">
        <v>16.3</v>
      </c>
      <c r="E173" s="18">
        <v>16.67</v>
      </c>
      <c r="F173" s="18">
        <v>15.92</v>
      </c>
      <c r="G173" s="18">
        <v>16.13</v>
      </c>
      <c r="H173" s="18">
        <v>19.53</v>
      </c>
      <c r="I173" s="18">
        <v>19.96</v>
      </c>
      <c r="J173" s="18">
        <v>19.38</v>
      </c>
      <c r="K173" s="18">
        <v>19.97</v>
      </c>
      <c r="L173" s="18">
        <v>20.04</v>
      </c>
      <c r="M173" s="18">
        <v>20.08</v>
      </c>
    </row>
    <row r="174" spans="1:13" ht="12.75">
      <c r="A174" s="57" t="s">
        <v>10</v>
      </c>
      <c r="B174" s="18">
        <v>320</v>
      </c>
      <c r="C174" s="18">
        <v>320</v>
      </c>
      <c r="D174" s="18">
        <v>320</v>
      </c>
      <c r="E174" s="18">
        <v>353.08</v>
      </c>
      <c r="F174" s="18">
        <v>353.08</v>
      </c>
      <c r="G174" s="18">
        <v>353.08</v>
      </c>
      <c r="H174" s="18">
        <v>353.08</v>
      </c>
      <c r="I174" s="18">
        <v>353.08</v>
      </c>
      <c r="J174" s="18">
        <v>353.08</v>
      </c>
      <c r="K174" s="18">
        <v>353.08</v>
      </c>
      <c r="L174" s="18">
        <v>353.08</v>
      </c>
      <c r="M174" s="18">
        <v>233</v>
      </c>
    </row>
    <row r="175" spans="1:13" ht="25.5">
      <c r="A175" s="28" t="s">
        <v>12</v>
      </c>
      <c r="B175" s="20">
        <v>122.13</v>
      </c>
      <c r="C175" s="20">
        <v>122.13</v>
      </c>
      <c r="D175" s="20">
        <v>122.13</v>
      </c>
      <c r="E175" s="20">
        <v>122.13</v>
      </c>
      <c r="F175" s="20">
        <v>122.13</v>
      </c>
      <c r="G175" s="20">
        <v>122.13</v>
      </c>
      <c r="H175" s="20">
        <v>122.13</v>
      </c>
      <c r="I175" s="20">
        <v>122.13</v>
      </c>
      <c r="J175" s="20">
        <v>122.13</v>
      </c>
      <c r="K175" s="20">
        <v>130.72</v>
      </c>
      <c r="L175" s="20">
        <v>130.72</v>
      </c>
      <c r="M175" s="20">
        <v>130.72</v>
      </c>
    </row>
    <row r="176" spans="1:13" ht="25.5">
      <c r="A176" s="43" t="s">
        <v>11</v>
      </c>
      <c r="B176" s="44">
        <v>1855.2</v>
      </c>
      <c r="C176" s="44">
        <v>1735.62</v>
      </c>
      <c r="D176" s="44">
        <v>1744.63</v>
      </c>
      <c r="E176" s="44">
        <v>1762.16</v>
      </c>
      <c r="F176" s="44">
        <v>1660.79</v>
      </c>
      <c r="G176" s="44">
        <v>1688.93</v>
      </c>
      <c r="H176" s="44">
        <v>2145.02</v>
      </c>
      <c r="I176" s="44">
        <v>2362.22</v>
      </c>
      <c r="J176" s="44">
        <v>2278.9</v>
      </c>
      <c r="K176" s="44">
        <v>2354.49</v>
      </c>
      <c r="L176" s="44">
        <v>2364.88</v>
      </c>
      <c r="M176" s="44">
        <v>2490.32</v>
      </c>
    </row>
    <row r="177" ht="12.75">
      <c r="A177" s="26" t="s">
        <v>5</v>
      </c>
    </row>
    <row r="179" spans="1:13" ht="12.75">
      <c r="A179" s="3"/>
      <c r="B179" s="4">
        <v>41278</v>
      </c>
      <c r="C179" s="4">
        <v>41306</v>
      </c>
      <c r="D179" s="4">
        <v>41338</v>
      </c>
      <c r="E179" s="4">
        <v>41366</v>
      </c>
      <c r="F179" s="4">
        <v>41401</v>
      </c>
      <c r="G179" s="4">
        <v>41429</v>
      </c>
      <c r="H179" s="4">
        <v>41457</v>
      </c>
      <c r="I179" s="58">
        <v>41492</v>
      </c>
      <c r="J179" s="58">
        <v>41520</v>
      </c>
      <c r="K179" s="58">
        <v>41548</v>
      </c>
      <c r="L179" s="58">
        <v>41583</v>
      </c>
      <c r="M179" s="58">
        <v>41611</v>
      </c>
    </row>
    <row r="180" spans="1:13" ht="12.75">
      <c r="A180" s="6" t="s">
        <v>0</v>
      </c>
      <c r="B180" s="7">
        <v>293</v>
      </c>
      <c r="C180" s="7">
        <v>313</v>
      </c>
      <c r="D180" s="7">
        <v>312</v>
      </c>
      <c r="E180" s="7">
        <v>278</v>
      </c>
      <c r="F180" s="7">
        <v>294</v>
      </c>
      <c r="G180" s="7">
        <v>303</v>
      </c>
      <c r="H180" s="7">
        <v>304</v>
      </c>
      <c r="I180" s="7">
        <v>237</v>
      </c>
      <c r="J180" s="7">
        <v>235</v>
      </c>
      <c r="K180" s="7">
        <v>214</v>
      </c>
      <c r="L180" s="7">
        <v>213</v>
      </c>
      <c r="M180" s="7">
        <v>215</v>
      </c>
    </row>
    <row r="181" spans="1:13" ht="14.25">
      <c r="A181" s="9" t="s">
        <v>13</v>
      </c>
      <c r="B181" s="10">
        <v>10</v>
      </c>
      <c r="C181" s="10">
        <v>10</v>
      </c>
      <c r="D181" s="10">
        <v>10</v>
      </c>
      <c r="E181" s="10">
        <v>10</v>
      </c>
      <c r="F181" s="10">
        <v>10</v>
      </c>
      <c r="G181" s="10">
        <v>10</v>
      </c>
      <c r="H181" s="10">
        <v>10</v>
      </c>
      <c r="I181" s="10">
        <v>10</v>
      </c>
      <c r="J181" s="10">
        <v>10</v>
      </c>
      <c r="K181" s="10">
        <v>10</v>
      </c>
      <c r="L181" s="10">
        <v>10</v>
      </c>
      <c r="M181" s="10">
        <v>10</v>
      </c>
    </row>
    <row r="182" spans="1:13" ht="12.75">
      <c r="A182" s="9" t="s">
        <v>1</v>
      </c>
      <c r="B182" s="10">
        <v>303</v>
      </c>
      <c r="C182" s="10">
        <v>323</v>
      </c>
      <c r="D182" s="10">
        <v>322</v>
      </c>
      <c r="E182" s="10">
        <v>288</v>
      </c>
      <c r="F182" s="10">
        <v>304</v>
      </c>
      <c r="G182" s="10">
        <v>313</v>
      </c>
      <c r="H182" s="10">
        <v>314</v>
      </c>
      <c r="I182" s="10">
        <v>247</v>
      </c>
      <c r="J182" s="10">
        <v>245</v>
      </c>
      <c r="K182" s="10">
        <v>224</v>
      </c>
      <c r="L182" s="10">
        <v>223</v>
      </c>
      <c r="M182" s="10">
        <v>225</v>
      </c>
    </row>
    <row r="183" spans="1:13" ht="12.75">
      <c r="A183" s="11" t="s">
        <v>7</v>
      </c>
      <c r="B183" s="12">
        <v>8.5909</v>
      </c>
      <c r="C183" s="12">
        <v>8.8401</v>
      </c>
      <c r="D183" s="12">
        <v>9.0594</v>
      </c>
      <c r="E183" s="12">
        <v>9.2145</v>
      </c>
      <c r="F183" s="12">
        <v>9.0167</v>
      </c>
      <c r="G183" s="12">
        <v>9.7656</v>
      </c>
      <c r="H183" s="12">
        <v>9.9169</v>
      </c>
      <c r="I183" s="12">
        <v>9.8295</v>
      </c>
      <c r="J183" s="12">
        <v>10.2681</v>
      </c>
      <c r="K183" s="12">
        <v>10.0335</v>
      </c>
      <c r="L183" s="12">
        <v>10.2416</v>
      </c>
      <c r="M183" s="12">
        <v>10.277</v>
      </c>
    </row>
    <row r="184" spans="1:13" ht="12.75">
      <c r="A184" s="9" t="s">
        <v>2</v>
      </c>
      <c r="B184" s="10">
        <v>2603.04</v>
      </c>
      <c r="C184" s="10">
        <v>2855.35</v>
      </c>
      <c r="D184" s="10">
        <v>2917.13</v>
      </c>
      <c r="E184" s="10">
        <v>2653.78</v>
      </c>
      <c r="F184" s="10">
        <v>2741.08</v>
      </c>
      <c r="G184" s="10">
        <v>3056.63</v>
      </c>
      <c r="H184" s="10">
        <v>3113.91</v>
      </c>
      <c r="I184" s="10">
        <v>2427.89</v>
      </c>
      <c r="J184" s="10">
        <v>2515.68</v>
      </c>
      <c r="K184" s="10">
        <v>2247.5</v>
      </c>
      <c r="L184" s="10">
        <v>2283.88</v>
      </c>
      <c r="M184" s="10">
        <v>2312.33</v>
      </c>
    </row>
    <row r="185" spans="1:13" ht="12.75">
      <c r="A185" s="9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1:13" ht="12.75">
      <c r="A186" s="17" t="s">
        <v>3</v>
      </c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1:13" ht="12.75">
      <c r="A187" s="9" t="s">
        <v>8</v>
      </c>
      <c r="B187" s="18">
        <v>18.19</v>
      </c>
      <c r="C187" s="18">
        <v>19.95</v>
      </c>
      <c r="D187" s="18">
        <v>20.38</v>
      </c>
      <c r="E187" s="18">
        <v>18.54</v>
      </c>
      <c r="F187" s="18">
        <v>19.15</v>
      </c>
      <c r="G187" s="18">
        <v>21.35</v>
      </c>
      <c r="H187" s="18">
        <v>21.75</v>
      </c>
      <c r="I187" s="18">
        <v>16.96</v>
      </c>
      <c r="J187" s="18">
        <v>17.58</v>
      </c>
      <c r="K187" s="18">
        <v>15.7</v>
      </c>
      <c r="L187" s="18">
        <v>15.96</v>
      </c>
      <c r="M187" s="18">
        <v>16.15</v>
      </c>
    </row>
    <row r="188" spans="1:13" ht="12.75">
      <c r="A188" s="57" t="s">
        <v>10</v>
      </c>
      <c r="B188" s="18">
        <v>233</v>
      </c>
      <c r="C188" s="18">
        <v>233</v>
      </c>
      <c r="D188" s="18">
        <v>233</v>
      </c>
      <c r="E188" s="18">
        <v>233</v>
      </c>
      <c r="F188" s="18">
        <v>233</v>
      </c>
      <c r="G188" s="18">
        <v>374.27</v>
      </c>
      <c r="H188" s="18">
        <v>374.27</v>
      </c>
      <c r="I188" s="18">
        <v>374.27</v>
      </c>
      <c r="J188" s="18">
        <v>374.27</v>
      </c>
      <c r="K188" s="18">
        <v>374.27</v>
      </c>
      <c r="L188" s="18">
        <v>374.27</v>
      </c>
      <c r="M188" s="18">
        <v>374.27</v>
      </c>
    </row>
    <row r="189" spans="1:13" ht="25.5">
      <c r="A189" s="28" t="s">
        <v>12</v>
      </c>
      <c r="B189" s="20">
        <v>130.72</v>
      </c>
      <c r="C189" s="20">
        <v>130.72</v>
      </c>
      <c r="D189" s="20">
        <v>130.72</v>
      </c>
      <c r="E189" s="20">
        <v>130.72</v>
      </c>
      <c r="F189" s="20">
        <v>141.07</v>
      </c>
      <c r="G189" s="20">
        <v>141.07</v>
      </c>
      <c r="H189" s="20">
        <v>141.07</v>
      </c>
      <c r="I189" s="20">
        <v>141.07</v>
      </c>
      <c r="J189" s="20">
        <v>141.07</v>
      </c>
      <c r="K189" s="20">
        <v>141.07</v>
      </c>
      <c r="L189" s="20">
        <v>141.07</v>
      </c>
      <c r="M189" s="20">
        <v>141.07</v>
      </c>
    </row>
    <row r="190" spans="1:13" ht="25.5">
      <c r="A190" s="43" t="s">
        <v>11</v>
      </c>
      <c r="B190" s="44">
        <v>2221.13</v>
      </c>
      <c r="C190" s="44">
        <v>2471.68</v>
      </c>
      <c r="D190" s="44">
        <v>2533.03</v>
      </c>
      <c r="E190" s="44">
        <v>2271.52</v>
      </c>
      <c r="F190" s="44">
        <v>2347.86</v>
      </c>
      <c r="G190" s="44">
        <v>2519.94</v>
      </c>
      <c r="H190" s="44">
        <v>2576.82</v>
      </c>
      <c r="I190" s="44">
        <v>1895.59</v>
      </c>
      <c r="J190" s="44">
        <v>1982.76</v>
      </c>
      <c r="K190" s="44">
        <v>1716.46</v>
      </c>
      <c r="L190" s="44">
        <v>1752.58</v>
      </c>
      <c r="M190" s="44">
        <v>1780.84</v>
      </c>
    </row>
    <row r="191" ht="12.75">
      <c r="A191" s="26" t="s">
        <v>5</v>
      </c>
    </row>
    <row r="193" spans="1:13" ht="12.75">
      <c r="A193" s="3"/>
      <c r="B193" s="58">
        <v>41646</v>
      </c>
      <c r="C193" s="58">
        <v>41674</v>
      </c>
      <c r="D193" s="58">
        <v>41702</v>
      </c>
      <c r="E193" s="58">
        <v>41737</v>
      </c>
      <c r="F193" s="58">
        <v>41765</v>
      </c>
      <c r="G193" s="58">
        <v>41793</v>
      </c>
      <c r="H193" s="58">
        <v>41821</v>
      </c>
      <c r="I193" s="58">
        <v>41856</v>
      </c>
      <c r="J193" s="58">
        <v>41884</v>
      </c>
      <c r="K193" s="58">
        <v>41919</v>
      </c>
      <c r="L193" s="58">
        <v>41947</v>
      </c>
      <c r="M193" s="58">
        <v>41975</v>
      </c>
    </row>
    <row r="194" spans="1:13" ht="12.75">
      <c r="A194" s="6" t="s">
        <v>0</v>
      </c>
      <c r="B194" s="7">
        <v>207</v>
      </c>
      <c r="C194" s="7">
        <v>207</v>
      </c>
      <c r="D194" s="7">
        <v>233</v>
      </c>
      <c r="E194" s="59">
        <v>233</v>
      </c>
      <c r="F194" s="59">
        <v>238</v>
      </c>
      <c r="G194" s="59">
        <v>216</v>
      </c>
      <c r="H194" s="59">
        <v>197</v>
      </c>
      <c r="I194" s="59">
        <v>195</v>
      </c>
      <c r="J194" s="59">
        <v>189</v>
      </c>
      <c r="K194" s="59">
        <v>181</v>
      </c>
      <c r="L194" s="59">
        <v>189</v>
      </c>
      <c r="M194" s="59">
        <v>182</v>
      </c>
    </row>
    <row r="195" spans="1:13" ht="14.25">
      <c r="A195" s="9" t="s">
        <v>13</v>
      </c>
      <c r="B195" s="10">
        <v>10</v>
      </c>
      <c r="C195" s="10">
        <v>10</v>
      </c>
      <c r="D195" s="10">
        <v>10</v>
      </c>
      <c r="E195" s="60">
        <v>10</v>
      </c>
      <c r="F195" s="60">
        <v>10</v>
      </c>
      <c r="G195" s="60">
        <v>10</v>
      </c>
      <c r="H195" s="60">
        <v>10</v>
      </c>
      <c r="I195" s="60">
        <v>10</v>
      </c>
      <c r="J195" s="60">
        <v>10</v>
      </c>
      <c r="K195" s="60">
        <v>10</v>
      </c>
      <c r="L195" s="60">
        <v>10</v>
      </c>
      <c r="M195" s="60">
        <v>10</v>
      </c>
    </row>
    <row r="196" spans="1:13" ht="12.75">
      <c r="A196" s="9" t="s">
        <v>1</v>
      </c>
      <c r="B196" s="10">
        <v>217</v>
      </c>
      <c r="C196" s="10">
        <v>217</v>
      </c>
      <c r="D196" s="10">
        <v>243</v>
      </c>
      <c r="E196" s="60">
        <v>243</v>
      </c>
      <c r="F196" s="60">
        <v>248</v>
      </c>
      <c r="G196" s="60">
        <v>226</v>
      </c>
      <c r="H196" s="60">
        <v>207</v>
      </c>
      <c r="I196" s="60">
        <v>205</v>
      </c>
      <c r="J196" s="60">
        <v>199</v>
      </c>
      <c r="K196" s="60">
        <v>191</v>
      </c>
      <c r="L196" s="60">
        <v>199</v>
      </c>
      <c r="M196" s="60">
        <v>192</v>
      </c>
    </row>
    <row r="197" spans="1:13" ht="12.75">
      <c r="A197" s="11" t="s">
        <v>7</v>
      </c>
      <c r="B197" s="12">
        <v>10.6493</v>
      </c>
      <c r="C197" s="12">
        <v>10.6493</v>
      </c>
      <c r="D197" s="12">
        <v>10.8772</v>
      </c>
      <c r="E197" s="61">
        <v>10.4312</v>
      </c>
      <c r="F197" s="61">
        <v>10.5048</v>
      </c>
      <c r="G197" s="61">
        <v>10.662</v>
      </c>
      <c r="H197" s="61">
        <v>10.7747</v>
      </c>
      <c r="I197" s="61">
        <v>10.7605</v>
      </c>
      <c r="J197" s="61">
        <v>10.6995</v>
      </c>
      <c r="K197" s="61">
        <v>11.1849</v>
      </c>
      <c r="L197" s="61">
        <v>11.0473</v>
      </c>
      <c r="M197" s="61">
        <v>11.1153</v>
      </c>
    </row>
    <row r="198" spans="1:13" ht="12.75">
      <c r="A198" s="9" t="s">
        <v>2</v>
      </c>
      <c r="B198" s="10">
        <v>2310.9</v>
      </c>
      <c r="C198" s="10">
        <v>2310.9</v>
      </c>
      <c r="D198" s="10">
        <v>2643.16</v>
      </c>
      <c r="E198" s="60">
        <v>2534.78</v>
      </c>
      <c r="F198" s="60">
        <v>2605.19</v>
      </c>
      <c r="G198" s="60">
        <v>2409.61</v>
      </c>
      <c r="H198" s="60">
        <v>2230.36</v>
      </c>
      <c r="I198" s="60">
        <v>2205.9</v>
      </c>
      <c r="J198" s="60">
        <v>2129.2</v>
      </c>
      <c r="K198" s="60">
        <v>2136.32</v>
      </c>
      <c r="L198" s="60">
        <v>2198.41</v>
      </c>
      <c r="M198" s="60">
        <v>2134.14</v>
      </c>
    </row>
    <row r="199" spans="1:13" ht="12.75">
      <c r="A199" s="9"/>
      <c r="B199" s="14"/>
      <c r="C199" s="14"/>
      <c r="D199" s="14"/>
      <c r="E199" s="57"/>
      <c r="F199" s="57"/>
      <c r="G199" s="57"/>
      <c r="H199" s="57"/>
      <c r="I199" s="57"/>
      <c r="J199" s="57"/>
      <c r="K199" s="57"/>
      <c r="L199" s="57"/>
      <c r="M199" s="57"/>
    </row>
    <row r="200" spans="1:13" ht="12.75">
      <c r="A200" s="17" t="s">
        <v>3</v>
      </c>
      <c r="B200" s="14"/>
      <c r="C200" s="14"/>
      <c r="D200" s="14"/>
      <c r="E200" s="57"/>
      <c r="F200" s="57"/>
      <c r="G200" s="57"/>
      <c r="H200" s="57"/>
      <c r="I200" s="57"/>
      <c r="J200" s="57"/>
      <c r="K200" s="57"/>
      <c r="L200" s="57"/>
      <c r="M200" s="57"/>
    </row>
    <row r="201" spans="1:13" ht="12.75">
      <c r="A201" s="9" t="s">
        <v>8</v>
      </c>
      <c r="B201" s="18">
        <v>16.14</v>
      </c>
      <c r="C201" s="18">
        <v>16.14</v>
      </c>
      <c r="D201" s="18">
        <v>19.55</v>
      </c>
      <c r="E201" s="18">
        <v>18.75</v>
      </c>
      <c r="F201" s="18">
        <v>19.24</v>
      </c>
      <c r="G201" s="18">
        <v>17.82</v>
      </c>
      <c r="H201" s="18">
        <v>16.5</v>
      </c>
      <c r="I201" s="18">
        <v>16.77</v>
      </c>
      <c r="J201" s="18">
        <v>16.19</v>
      </c>
      <c r="K201" s="18">
        <v>16.24</v>
      </c>
      <c r="L201" s="18">
        <v>16.71</v>
      </c>
      <c r="M201" s="18">
        <v>16.23</v>
      </c>
    </row>
    <row r="202" spans="1:13" ht="12.75">
      <c r="A202" s="57" t="s">
        <v>10</v>
      </c>
      <c r="B202" s="18">
        <v>374.27</v>
      </c>
      <c r="C202" s="18">
        <v>374.27</v>
      </c>
      <c r="D202" s="18">
        <v>374.27</v>
      </c>
      <c r="E202" s="18">
        <v>374.27</v>
      </c>
      <c r="F202" s="18">
        <v>374.27</v>
      </c>
      <c r="G202" s="18">
        <v>400.09</v>
      </c>
      <c r="H202" s="18">
        <v>400.09</v>
      </c>
      <c r="I202" s="18">
        <v>400.09</v>
      </c>
      <c r="J202" s="18">
        <v>400.09</v>
      </c>
      <c r="K202" s="18">
        <v>400.09</v>
      </c>
      <c r="L202" s="18">
        <v>400.09</v>
      </c>
      <c r="M202" s="18">
        <v>400.09</v>
      </c>
    </row>
    <row r="203" spans="1:13" ht="25.5">
      <c r="A203" s="28" t="s">
        <v>12</v>
      </c>
      <c r="B203" s="20">
        <v>141.07</v>
      </c>
      <c r="C203" s="20">
        <v>141.07</v>
      </c>
      <c r="D203" s="20">
        <v>141.07</v>
      </c>
      <c r="E203" s="62">
        <v>141.07</v>
      </c>
      <c r="F203" s="62">
        <v>141.07</v>
      </c>
      <c r="G203" s="62">
        <v>141.07</v>
      </c>
      <c r="H203" s="62">
        <v>141.07</v>
      </c>
      <c r="I203" s="62">
        <v>141.07</v>
      </c>
      <c r="J203" s="62">
        <v>141.07</v>
      </c>
      <c r="K203" s="62">
        <v>141.07</v>
      </c>
      <c r="L203" s="62">
        <v>141.07</v>
      </c>
      <c r="M203" s="62">
        <v>141.07</v>
      </c>
    </row>
    <row r="204" spans="1:13" ht="25.5">
      <c r="A204" s="43" t="s">
        <v>11</v>
      </c>
      <c r="B204" s="44">
        <v>1779.42</v>
      </c>
      <c r="C204" s="44">
        <v>1779.42</v>
      </c>
      <c r="D204" s="44">
        <v>2108.27</v>
      </c>
      <c r="E204" s="63">
        <v>2000.69</v>
      </c>
      <c r="F204" s="63">
        <v>2070.58</v>
      </c>
      <c r="G204" s="63">
        <v>1850.63</v>
      </c>
      <c r="H204" s="63">
        <v>1672.7</v>
      </c>
      <c r="I204" s="63">
        <v>1647.97</v>
      </c>
      <c r="J204" s="63">
        <v>1571.85</v>
      </c>
      <c r="K204" s="63">
        <v>1578.92</v>
      </c>
      <c r="L204" s="63">
        <v>1640.54</v>
      </c>
      <c r="M204" s="63">
        <v>1576.75</v>
      </c>
    </row>
    <row r="205" ht="12.75">
      <c r="A205" s="26" t="s">
        <v>5</v>
      </c>
    </row>
    <row r="207" spans="1:13" ht="12.75">
      <c r="A207" s="3"/>
      <c r="B207" s="58">
        <v>42010</v>
      </c>
      <c r="C207" s="58">
        <v>42038</v>
      </c>
      <c r="D207" s="58">
        <v>42066</v>
      </c>
      <c r="E207" s="58">
        <v>42101</v>
      </c>
      <c r="F207" s="58">
        <v>42129</v>
      </c>
      <c r="G207" s="58">
        <v>42157</v>
      </c>
      <c r="H207" s="58">
        <v>42192</v>
      </c>
      <c r="I207" s="58">
        <v>42220</v>
      </c>
      <c r="J207" s="58">
        <v>42248</v>
      </c>
      <c r="K207" s="58">
        <v>42283</v>
      </c>
      <c r="L207" s="58">
        <v>42311</v>
      </c>
      <c r="M207" s="58">
        <v>42339</v>
      </c>
    </row>
    <row r="208" spans="1:13" ht="12.75">
      <c r="A208" s="6" t="s">
        <v>0</v>
      </c>
      <c r="B208" s="7">
        <v>184</v>
      </c>
      <c r="C208" s="7">
        <v>181</v>
      </c>
      <c r="D208" s="7">
        <v>178</v>
      </c>
      <c r="E208" s="7">
        <v>179</v>
      </c>
      <c r="F208" s="7">
        <v>172</v>
      </c>
      <c r="G208" s="59">
        <v>170</v>
      </c>
      <c r="H208" s="7">
        <v>192</v>
      </c>
      <c r="I208" s="7">
        <v>169</v>
      </c>
      <c r="J208" s="7">
        <v>166</v>
      </c>
      <c r="K208" s="7">
        <v>183</v>
      </c>
      <c r="L208" s="7">
        <v>179</v>
      </c>
      <c r="M208" s="7">
        <v>169</v>
      </c>
    </row>
    <row r="209" spans="1:13" ht="14.25">
      <c r="A209" s="9" t="s">
        <v>13</v>
      </c>
      <c r="B209" s="10">
        <v>10</v>
      </c>
      <c r="C209" s="10">
        <v>10</v>
      </c>
      <c r="D209" s="10">
        <v>10</v>
      </c>
      <c r="E209" s="10">
        <v>10</v>
      </c>
      <c r="F209" s="10">
        <v>10</v>
      </c>
      <c r="G209" s="60">
        <v>10</v>
      </c>
      <c r="H209" s="10">
        <v>10</v>
      </c>
      <c r="I209" s="10">
        <v>10</v>
      </c>
      <c r="J209" s="10">
        <v>10</v>
      </c>
      <c r="K209" s="10">
        <v>10</v>
      </c>
      <c r="L209" s="10">
        <v>10</v>
      </c>
      <c r="M209" s="10">
        <v>10</v>
      </c>
    </row>
    <row r="210" spans="1:13" ht="12.75">
      <c r="A210" s="9" t="s">
        <v>1</v>
      </c>
      <c r="B210" s="10">
        <v>194</v>
      </c>
      <c r="C210" s="10">
        <v>191</v>
      </c>
      <c r="D210" s="10">
        <v>188</v>
      </c>
      <c r="E210" s="10">
        <v>189</v>
      </c>
      <c r="F210" s="10">
        <v>182</v>
      </c>
      <c r="G210" s="60">
        <v>180</v>
      </c>
      <c r="H210" s="10">
        <v>202</v>
      </c>
      <c r="I210" s="10">
        <v>179</v>
      </c>
      <c r="J210" s="10">
        <v>176</v>
      </c>
      <c r="K210" s="10">
        <v>193</v>
      </c>
      <c r="L210" s="10">
        <v>189</v>
      </c>
      <c r="M210" s="10">
        <v>179</v>
      </c>
    </row>
    <row r="211" spans="1:13" ht="12.75">
      <c r="A211" s="11" t="s">
        <v>7</v>
      </c>
      <c r="B211" s="12">
        <v>11.6906</v>
      </c>
      <c r="C211" s="12">
        <v>11.5269</v>
      </c>
      <c r="D211" s="12">
        <v>11.7325</v>
      </c>
      <c r="E211" s="12">
        <v>11.8066</v>
      </c>
      <c r="F211" s="12">
        <v>12.0625</v>
      </c>
      <c r="G211" s="64">
        <v>12.2326</v>
      </c>
      <c r="H211" s="12">
        <v>12.3938</v>
      </c>
      <c r="I211" s="12">
        <v>12.6551</v>
      </c>
      <c r="J211" s="12">
        <v>13.25</v>
      </c>
      <c r="K211" s="12">
        <v>13.621</v>
      </c>
      <c r="L211" s="12">
        <v>13.7436</v>
      </c>
      <c r="M211" s="12">
        <v>14.4036</v>
      </c>
    </row>
    <row r="212" spans="1:13" ht="12.75">
      <c r="A212" s="9" t="s">
        <v>2</v>
      </c>
      <c r="B212" s="10">
        <v>2267.98</v>
      </c>
      <c r="C212" s="10">
        <v>2201.64</v>
      </c>
      <c r="D212" s="10">
        <v>2205.71</v>
      </c>
      <c r="E212" s="10">
        <v>2231.45</v>
      </c>
      <c r="F212" s="10">
        <v>2195.38</v>
      </c>
      <c r="G212" s="60">
        <v>2201.87</v>
      </c>
      <c r="H212" s="10">
        <v>2503.55</v>
      </c>
      <c r="I212" s="10">
        <v>2265.26</v>
      </c>
      <c r="J212" s="10">
        <v>2332</v>
      </c>
      <c r="K212" s="10">
        <v>2628.85</v>
      </c>
      <c r="L212" s="10">
        <v>2597.54</v>
      </c>
      <c r="M212" s="10">
        <v>2578.24</v>
      </c>
    </row>
    <row r="213" spans="1:13" ht="12.75">
      <c r="A213" s="9"/>
      <c r="B213" s="14"/>
      <c r="C213" s="14"/>
      <c r="D213" s="14"/>
      <c r="E213" s="14"/>
      <c r="F213" s="14"/>
      <c r="G213" s="65"/>
      <c r="H213" s="14"/>
      <c r="I213" s="14"/>
      <c r="J213" s="14"/>
      <c r="K213" s="14"/>
      <c r="L213" s="14"/>
      <c r="M213" s="14"/>
    </row>
    <row r="214" spans="1:13" ht="12.75">
      <c r="A214" s="17" t="s">
        <v>3</v>
      </c>
      <c r="B214" s="14"/>
      <c r="C214" s="14"/>
      <c r="D214" s="14"/>
      <c r="E214" s="14"/>
      <c r="F214" s="14"/>
      <c r="G214" s="65"/>
      <c r="H214" s="14"/>
      <c r="I214" s="14"/>
      <c r="J214" s="14"/>
      <c r="K214" s="14"/>
      <c r="L214" s="14"/>
      <c r="M214" s="14"/>
    </row>
    <row r="215" spans="1:13" ht="12.75">
      <c r="A215" s="9" t="s">
        <v>8</v>
      </c>
      <c r="B215" s="18">
        <v>17.24</v>
      </c>
      <c r="C215" s="18">
        <v>16.74</v>
      </c>
      <c r="D215" s="18">
        <v>16.77</v>
      </c>
      <c r="E215" s="18">
        <v>16.97</v>
      </c>
      <c r="F215" s="18">
        <v>16.69</v>
      </c>
      <c r="G215" s="18">
        <v>16.74</v>
      </c>
      <c r="H215" s="18">
        <v>19.03</v>
      </c>
      <c r="I215" s="18">
        <v>17.69</v>
      </c>
      <c r="J215" s="18">
        <v>18.21</v>
      </c>
      <c r="K215" s="18">
        <v>20.53</v>
      </c>
      <c r="L215" s="18">
        <v>20.28</v>
      </c>
      <c r="M215" s="18">
        <v>20.66</v>
      </c>
    </row>
    <row r="216" spans="1:13" ht="12.75">
      <c r="A216" s="57" t="s">
        <v>10</v>
      </c>
      <c r="B216" s="18">
        <v>400.09</v>
      </c>
      <c r="C216" s="18">
        <v>400.09</v>
      </c>
      <c r="D216" s="18">
        <v>400.09</v>
      </c>
      <c r="E216" s="18">
        <v>400.09</v>
      </c>
      <c r="F216" s="18">
        <v>432.09</v>
      </c>
      <c r="G216" s="18">
        <v>432.09</v>
      </c>
      <c r="H216" s="18">
        <v>432.09</v>
      </c>
      <c r="I216" s="18">
        <v>432.09</v>
      </c>
      <c r="J216" s="18">
        <v>432.09</v>
      </c>
      <c r="K216" s="18">
        <v>432.09</v>
      </c>
      <c r="L216" s="18">
        <v>432.09</v>
      </c>
      <c r="M216" s="18">
        <v>432.09</v>
      </c>
    </row>
    <row r="217" spans="1:13" ht="25.5">
      <c r="A217" s="28" t="s">
        <v>12</v>
      </c>
      <c r="B217" s="20">
        <v>141.07</v>
      </c>
      <c r="C217" s="20">
        <v>141.07</v>
      </c>
      <c r="D217" s="20">
        <v>141.07</v>
      </c>
      <c r="E217" s="20">
        <v>141.07</v>
      </c>
      <c r="F217" s="20">
        <v>154.27</v>
      </c>
      <c r="G217" s="62">
        <v>154.27</v>
      </c>
      <c r="H217" s="20">
        <v>140.4</v>
      </c>
      <c r="I217" s="20">
        <v>140.4</v>
      </c>
      <c r="J217" s="20">
        <v>140.4</v>
      </c>
      <c r="K217" s="20">
        <v>140.4</v>
      </c>
      <c r="L217" s="20">
        <v>140.4</v>
      </c>
      <c r="M217" s="20">
        <v>140.4</v>
      </c>
    </row>
    <row r="218" spans="1:13" ht="25.5">
      <c r="A218" s="43" t="s">
        <v>11</v>
      </c>
      <c r="B218" s="44">
        <v>1709.58</v>
      </c>
      <c r="C218" s="44">
        <v>1643.74</v>
      </c>
      <c r="D218" s="44">
        <v>1647.78</v>
      </c>
      <c r="E218" s="44">
        <v>1673.32</v>
      </c>
      <c r="F218" s="44">
        <v>1592.33</v>
      </c>
      <c r="G218" s="63">
        <v>1598.77</v>
      </c>
      <c r="H218" s="44">
        <v>1912.03</v>
      </c>
      <c r="I218" s="44">
        <v>1675.08</v>
      </c>
      <c r="J218" s="44">
        <v>1741.3</v>
      </c>
      <c r="K218" s="44">
        <v>2035.83</v>
      </c>
      <c r="L218" s="44">
        <v>2004.77</v>
      </c>
      <c r="M218" s="44">
        <v>1985.09</v>
      </c>
    </row>
    <row r="219" ht="12.75">
      <c r="A219" s="26" t="s">
        <v>5</v>
      </c>
    </row>
    <row r="221" spans="1:2" ht="12.75">
      <c r="A221" s="3"/>
      <c r="B221" s="58">
        <v>42374</v>
      </c>
    </row>
    <row r="222" spans="1:2" ht="12.75">
      <c r="A222" s="6" t="s">
        <v>0</v>
      </c>
      <c r="B222" s="7">
        <v>163</v>
      </c>
    </row>
    <row r="223" spans="1:2" ht="14.25">
      <c r="A223" s="9" t="s">
        <v>13</v>
      </c>
      <c r="B223" s="10">
        <v>10</v>
      </c>
    </row>
    <row r="224" spans="1:2" ht="12.75">
      <c r="A224" s="9" t="s">
        <v>1</v>
      </c>
      <c r="B224" s="10">
        <v>173</v>
      </c>
    </row>
    <row r="225" spans="1:2" ht="12.75">
      <c r="A225" s="11" t="s">
        <v>7</v>
      </c>
      <c r="B225" s="12">
        <v>15.6288</v>
      </c>
    </row>
    <row r="226" spans="1:2" ht="12.75">
      <c r="A226" s="9" t="s">
        <v>2</v>
      </c>
      <c r="B226" s="10">
        <v>2703.78</v>
      </c>
    </row>
    <row r="227" spans="1:2" ht="12.75">
      <c r="A227" s="9"/>
      <c r="B227" s="14"/>
    </row>
    <row r="228" spans="1:2" ht="12.75">
      <c r="A228" s="17" t="s">
        <v>3</v>
      </c>
      <c r="B228" s="14"/>
    </row>
    <row r="229" spans="1:2" ht="12.75">
      <c r="A229" s="9" t="s">
        <v>8</v>
      </c>
      <c r="B229" s="18">
        <v>21.67</v>
      </c>
    </row>
    <row r="230" spans="1:2" ht="12.75">
      <c r="A230" s="57" t="s">
        <v>10</v>
      </c>
      <c r="B230" s="18">
        <v>432.09</v>
      </c>
    </row>
    <row r="231" spans="1:2" ht="25.5">
      <c r="A231" s="28" t="s">
        <v>12</v>
      </c>
      <c r="B231" s="20">
        <v>140.4</v>
      </c>
    </row>
    <row r="232" spans="1:2" ht="25.5">
      <c r="A232" s="43" t="s">
        <v>11</v>
      </c>
      <c r="B232" s="44">
        <v>2109.62</v>
      </c>
    </row>
    <row r="233" ht="12.75">
      <c r="A233" s="26" t="s">
        <v>5</v>
      </c>
    </row>
  </sheetData>
  <sheetProtection/>
  <printOptions horizontalCentered="1"/>
  <pageMargins left="0.1968503937007874" right="0.1968503937007874" top="0.4724409448818898" bottom="0.1968503937007874" header="0.5118110236220472" footer="0.1968503937007874"/>
  <pageSetup horizontalDpi="300" verticalDpi="300" orientation="landscape" paperSize="9" scale="65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madeliedj</dc:creator>
  <cp:keywords/>
  <dc:description/>
  <cp:lastModifiedBy>Lynette Steyn</cp:lastModifiedBy>
  <cp:lastPrinted>2012-04-13T12:41:04Z</cp:lastPrinted>
  <dcterms:created xsi:type="dcterms:W3CDTF">2002-04-08T08:07:35Z</dcterms:created>
  <dcterms:modified xsi:type="dcterms:W3CDTF">2016-01-08T12:17:34Z</dcterms:modified>
  <cp:category/>
  <cp:version/>
  <cp:contentType/>
  <cp:contentStatus/>
</cp:coreProperties>
</file>