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S:\Info\Historiese inligting\Historiese_PRYS_inligting\"/>
    </mc:Choice>
  </mc:AlternateContent>
  <xr:revisionPtr revIDLastSave="0" documentId="13_ncr:1_{25B8F072-AB5B-4AAC-A0C8-8C63D1509D13}" xr6:coauthVersionLast="47" xr6:coauthVersionMax="47" xr10:uidLastSave="{00000000-0000-0000-0000-000000000000}"/>
  <bookViews>
    <workbookView xWindow="765" yWindow="90" windowWidth="13170" windowHeight="15330" tabRatio="601" xr2:uid="{00000000-000D-0000-FFFF-FFFF00000000}"/>
  </bookViews>
  <sheets>
    <sheet name="DATA" sheetId="31" r:id="rId1"/>
    <sheet name="Index Graph" sheetId="33" r:id="rId2"/>
    <sheet name="Notes" sheetId="3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7" i="31" l="1"/>
  <c r="H116" i="31" l="1"/>
  <c r="H115" i="31" l="1"/>
  <c r="C113" i="31" l="1"/>
  <c r="C114" i="31" s="1"/>
  <c r="C115" i="31" s="1"/>
  <c r="C116" i="31" s="1"/>
  <c r="C117" i="31" s="1"/>
  <c r="L117" i="31" l="1"/>
  <c r="E117" i="31"/>
  <c r="I117" i="31"/>
  <c r="L116" i="31"/>
  <c r="E116" i="31"/>
  <c r="I116" i="31"/>
  <c r="L115" i="31"/>
  <c r="I115" i="31"/>
  <c r="E115" i="31"/>
  <c r="E112" i="31"/>
  <c r="H112" i="31"/>
  <c r="I112" i="31" s="1"/>
  <c r="L112" i="31"/>
  <c r="E113" i="31"/>
  <c r="H113" i="31"/>
  <c r="I113" i="31" s="1"/>
  <c r="L113" i="31"/>
  <c r="E114" i="31"/>
  <c r="H114" i="31"/>
  <c r="I114" i="31" s="1"/>
  <c r="L114" i="31"/>
  <c r="L111" i="31"/>
  <c r="H111" i="31"/>
  <c r="I111" i="31" s="1"/>
  <c r="E111" i="31"/>
  <c r="L110" i="31" l="1"/>
  <c r="L109" i="31"/>
  <c r="L108" i="31"/>
  <c r="L107" i="31"/>
  <c r="L106" i="31"/>
  <c r="L105" i="31"/>
  <c r="L104" i="31"/>
  <c r="L103" i="31"/>
  <c r="L102" i="31"/>
  <c r="L101" i="31"/>
  <c r="L100" i="31"/>
  <c r="L99" i="31"/>
  <c r="L98" i="31"/>
  <c r="L97" i="31"/>
  <c r="L96" i="31"/>
  <c r="L95" i="31"/>
  <c r="L94" i="31"/>
  <c r="L93" i="31"/>
  <c r="L92" i="31"/>
  <c r="L91" i="31"/>
  <c r="L90" i="31"/>
  <c r="L89" i="31"/>
  <c r="L88" i="31"/>
  <c r="L87" i="31"/>
  <c r="L86" i="31"/>
  <c r="L85" i="31"/>
  <c r="L84" i="31"/>
  <c r="L83" i="31"/>
  <c r="L82" i="31"/>
  <c r="L81" i="31"/>
  <c r="L80" i="31"/>
  <c r="L79" i="31"/>
  <c r="L78" i="31"/>
  <c r="L77" i="31"/>
  <c r="L76" i="31"/>
  <c r="L75" i="31"/>
  <c r="L74" i="31"/>
  <c r="L73" i="31"/>
  <c r="L72" i="31"/>
  <c r="L71" i="31"/>
  <c r="L70" i="31"/>
  <c r="L69" i="31"/>
  <c r="L68" i="31"/>
  <c r="L67" i="31"/>
  <c r="L66" i="31"/>
  <c r="L65" i="31"/>
  <c r="L64" i="31"/>
  <c r="L63" i="31"/>
  <c r="L62" i="31"/>
  <c r="L61" i="31"/>
  <c r="L60" i="31"/>
  <c r="L59" i="31"/>
  <c r="L58" i="31"/>
  <c r="L57" i="31"/>
  <c r="L56" i="31"/>
  <c r="L55" i="31"/>
  <c r="L54" i="31"/>
  <c r="L53" i="31"/>
  <c r="L52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M112" i="31" s="1"/>
  <c r="E110" i="31"/>
  <c r="E109" i="31"/>
  <c r="E108" i="31"/>
  <c r="E107" i="31"/>
  <c r="E106" i="31"/>
  <c r="E105" i="31"/>
  <c r="E104" i="31"/>
  <c r="E103" i="31"/>
  <c r="E102" i="31"/>
  <c r="E101" i="31"/>
  <c r="E100" i="31"/>
  <c r="E99" i="31"/>
  <c r="E98" i="31"/>
  <c r="E97" i="31"/>
  <c r="E96" i="31"/>
  <c r="E95" i="31"/>
  <c r="E94" i="31"/>
  <c r="E93" i="31"/>
  <c r="E92" i="31"/>
  <c r="E91" i="31"/>
  <c r="E90" i="31"/>
  <c r="E89" i="31"/>
  <c r="E88" i="31"/>
  <c r="E87" i="31"/>
  <c r="E86" i="31"/>
  <c r="E85" i="31"/>
  <c r="E84" i="31"/>
  <c r="F84" i="31" s="1"/>
  <c r="E83" i="31"/>
  <c r="E82" i="31"/>
  <c r="E81" i="31"/>
  <c r="E80" i="31"/>
  <c r="E79" i="31"/>
  <c r="E78" i="31"/>
  <c r="E77" i="31"/>
  <c r="E76" i="31"/>
  <c r="F76" i="31" s="1"/>
  <c r="E75" i="31"/>
  <c r="E74" i="31"/>
  <c r="E73" i="31"/>
  <c r="E72" i="31"/>
  <c r="E71" i="31"/>
  <c r="E70" i="31"/>
  <c r="E69" i="31"/>
  <c r="E68" i="31"/>
  <c r="F68" i="31" s="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F52" i="31" s="1"/>
  <c r="E51" i="31"/>
  <c r="E50" i="31"/>
  <c r="E49" i="31"/>
  <c r="E48" i="31"/>
  <c r="E47" i="31"/>
  <c r="E46" i="31"/>
  <c r="E45" i="31"/>
  <c r="E44" i="31"/>
  <c r="F44" i="31" s="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F28" i="31" s="1"/>
  <c r="E27" i="31"/>
  <c r="E26" i="31"/>
  <c r="E25" i="31"/>
  <c r="E24" i="31"/>
  <c r="E23" i="31"/>
  <c r="E22" i="31"/>
  <c r="E21" i="31"/>
  <c r="E20" i="31"/>
  <c r="F20" i="31" s="1"/>
  <c r="E19" i="31"/>
  <c r="E18" i="31"/>
  <c r="E17" i="31"/>
  <c r="E16" i="31"/>
  <c r="E15" i="31"/>
  <c r="E14" i="31"/>
  <c r="E13" i="31"/>
  <c r="E12" i="31"/>
  <c r="F12" i="31" s="1"/>
  <c r="E11" i="31"/>
  <c r="F11" i="31" s="1"/>
  <c r="E10" i="31"/>
  <c r="E9" i="31"/>
  <c r="E8" i="31"/>
  <c r="E7" i="31"/>
  <c r="E6" i="31"/>
  <c r="F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I101" i="31" s="1"/>
  <c r="H100" i="31"/>
  <c r="I100" i="31" s="1"/>
  <c r="H99" i="31"/>
  <c r="I99" i="31" s="1"/>
  <c r="H98" i="31"/>
  <c r="I98" i="31" s="1"/>
  <c r="A98" i="3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I75" i="31" s="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H7" i="31"/>
  <c r="I7" i="31" s="1"/>
  <c r="H6" i="31"/>
  <c r="I6" i="31" s="1"/>
  <c r="J112" i="31" s="1"/>
  <c r="F10" i="31"/>
  <c r="F18" i="31"/>
  <c r="F42" i="31"/>
  <c r="F58" i="31"/>
  <c r="F90" i="31"/>
  <c r="F106" i="31"/>
  <c r="F38" i="31"/>
  <c r="F101" i="31"/>
  <c r="F105" i="31"/>
  <c r="F30" i="31"/>
  <c r="F40" i="31"/>
  <c r="F72" i="31"/>
  <c r="F80" i="31"/>
  <c r="F88" i="31"/>
  <c r="F96" i="31"/>
  <c r="F92" i="31"/>
  <c r="F7" i="31"/>
  <c r="F15" i="31"/>
  <c r="F23" i="31"/>
  <c r="F47" i="31"/>
  <c r="F103" i="31"/>
  <c r="M34" i="31"/>
  <c r="M38" i="31"/>
  <c r="M70" i="31"/>
  <c r="M102" i="31"/>
  <c r="M76" i="31"/>
  <c r="M100" i="31"/>
  <c r="M53" i="31"/>
  <c r="F6" i="31"/>
  <c r="M56" i="31"/>
  <c r="M65" i="31"/>
  <c r="F51" i="31" l="1"/>
  <c r="F67" i="31"/>
  <c r="F83" i="31"/>
  <c r="F91" i="31"/>
  <c r="F99" i="31"/>
  <c r="F107" i="31"/>
  <c r="M66" i="31"/>
  <c r="M98" i="31"/>
  <c r="J11" i="31"/>
  <c r="F77" i="31"/>
  <c r="F78" i="31"/>
  <c r="F94" i="31"/>
  <c r="F102" i="31"/>
  <c r="F110" i="31"/>
  <c r="F55" i="31"/>
  <c r="F63" i="31"/>
  <c r="F71" i="31"/>
  <c r="F79" i="31"/>
  <c r="F87" i="31"/>
  <c r="F95" i="31"/>
  <c r="F48" i="31"/>
  <c r="M117" i="31"/>
  <c r="F117" i="31"/>
  <c r="J8" i="31"/>
  <c r="J117" i="31"/>
  <c r="J97" i="31"/>
  <c r="F46" i="31"/>
  <c r="M13" i="31"/>
  <c r="M21" i="31"/>
  <c r="M29" i="31"/>
  <c r="M37" i="31"/>
  <c r="M45" i="31"/>
  <c r="M61" i="31"/>
  <c r="M69" i="31"/>
  <c r="M77" i="31"/>
  <c r="M85" i="31"/>
  <c r="M93" i="31"/>
  <c r="M101" i="31"/>
  <c r="M109" i="31"/>
  <c r="M14" i="31"/>
  <c r="M22" i="31"/>
  <c r="M30" i="31"/>
  <c r="M46" i="31"/>
  <c r="M54" i="31"/>
  <c r="M62" i="31"/>
  <c r="M78" i="31"/>
  <c r="M86" i="31"/>
  <c r="M94" i="31"/>
  <c r="M110" i="31"/>
  <c r="F9" i="31"/>
  <c r="F41" i="31"/>
  <c r="F49" i="31"/>
  <c r="F56" i="31"/>
  <c r="M116" i="31"/>
  <c r="J27" i="31"/>
  <c r="J49" i="31"/>
  <c r="F34" i="31"/>
  <c r="F116" i="31"/>
  <c r="J35" i="31"/>
  <c r="F19" i="31"/>
  <c r="F27" i="31"/>
  <c r="F35" i="31"/>
  <c r="J116" i="31"/>
  <c r="M49" i="31"/>
  <c r="F29" i="31"/>
  <c r="F36" i="31"/>
  <c r="F43" i="31"/>
  <c r="F57" i="31"/>
  <c r="F104" i="31"/>
  <c r="M7" i="31"/>
  <c r="M15" i="31"/>
  <c r="M23" i="31"/>
  <c r="M31" i="31"/>
  <c r="M39" i="31"/>
  <c r="M47" i="31"/>
  <c r="M55" i="31"/>
  <c r="M63" i="31"/>
  <c r="M71" i="31"/>
  <c r="M79" i="31"/>
  <c r="M87" i="31"/>
  <c r="M95" i="31"/>
  <c r="M103" i="31"/>
  <c r="F112" i="31"/>
  <c r="M68" i="31"/>
  <c r="M33" i="31"/>
  <c r="M44" i="31"/>
  <c r="M90" i="31"/>
  <c r="M58" i="31"/>
  <c r="M26" i="31"/>
  <c r="J99" i="31"/>
  <c r="F14" i="31"/>
  <c r="F22" i="31"/>
  <c r="F37" i="31"/>
  <c r="F50" i="31"/>
  <c r="F81" i="31"/>
  <c r="F89" i="31"/>
  <c r="F97" i="31"/>
  <c r="M113" i="31"/>
  <c r="M24" i="31"/>
  <c r="M36" i="31"/>
  <c r="J44" i="31"/>
  <c r="J72" i="31"/>
  <c r="F8" i="31"/>
  <c r="F31" i="31"/>
  <c r="F98" i="31"/>
  <c r="M9" i="31"/>
  <c r="J111" i="31"/>
  <c r="M97" i="31"/>
  <c r="M17" i="31"/>
  <c r="M12" i="31"/>
  <c r="M82" i="31"/>
  <c r="M50" i="31"/>
  <c r="M18" i="31"/>
  <c r="F16" i="31"/>
  <c r="F24" i="31"/>
  <c r="F32" i="31"/>
  <c r="F60" i="31"/>
  <c r="F75" i="31"/>
  <c r="M115" i="31"/>
  <c r="M88" i="31"/>
  <c r="J25" i="31"/>
  <c r="F33" i="31"/>
  <c r="F39" i="31"/>
  <c r="F53" i="31"/>
  <c r="F100" i="31"/>
  <c r="F108" i="31"/>
  <c r="M11" i="31"/>
  <c r="M19" i="31"/>
  <c r="M27" i="31"/>
  <c r="M35" i="31"/>
  <c r="M43" i="31"/>
  <c r="M51" i="31"/>
  <c r="M59" i="31"/>
  <c r="M75" i="31"/>
  <c r="M83" i="31"/>
  <c r="M91" i="31"/>
  <c r="M99" i="31"/>
  <c r="M107" i="31"/>
  <c r="J115" i="31"/>
  <c r="M6" i="31"/>
  <c r="M67" i="31"/>
  <c r="M81" i="31"/>
  <c r="M108" i="31"/>
  <c r="M106" i="31"/>
  <c r="M74" i="31"/>
  <c r="M42" i="31"/>
  <c r="M10" i="31"/>
  <c r="J33" i="31"/>
  <c r="J47" i="31"/>
  <c r="F26" i="31"/>
  <c r="F54" i="31"/>
  <c r="F61" i="31"/>
  <c r="F69" i="31"/>
  <c r="F85" i="31"/>
  <c r="F93" i="31"/>
  <c r="F115" i="31"/>
  <c r="J14" i="31"/>
  <c r="J52" i="31"/>
  <c r="J64" i="31"/>
  <c r="J80" i="31"/>
  <c r="J84" i="31"/>
  <c r="J94" i="31"/>
  <c r="F13" i="31"/>
  <c r="F17" i="31"/>
  <c r="F21" i="31"/>
  <c r="F25" i="31"/>
  <c r="F45" i="31"/>
  <c r="F59" i="31"/>
  <c r="F62" i="31"/>
  <c r="F66" i="31"/>
  <c r="F70" i="31"/>
  <c r="F74" i="31"/>
  <c r="F82" i="31"/>
  <c r="F86" i="31"/>
  <c r="F109" i="31"/>
  <c r="M8" i="31"/>
  <c r="M16" i="31"/>
  <c r="M20" i="31"/>
  <c r="M28" i="31"/>
  <c r="M32" i="31"/>
  <c r="M40" i="31"/>
  <c r="M48" i="31"/>
  <c r="M52" i="31"/>
  <c r="M60" i="31"/>
  <c r="M64" i="31"/>
  <c r="M72" i="31"/>
  <c r="M80" i="31"/>
  <c r="M84" i="31"/>
  <c r="M92" i="31"/>
  <c r="M96" i="31"/>
  <c r="J113" i="31"/>
  <c r="M111" i="31"/>
  <c r="F113" i="31"/>
  <c r="J62" i="31"/>
  <c r="J77" i="31"/>
  <c r="J104" i="31"/>
  <c r="M114" i="31"/>
  <c r="J114" i="31"/>
  <c r="J89" i="31"/>
  <c r="F114" i="31"/>
  <c r="J9" i="31"/>
  <c r="F64" i="31"/>
  <c r="M25" i="31"/>
  <c r="M41" i="31"/>
  <c r="M57" i="31"/>
  <c r="M73" i="31"/>
  <c r="M89" i="31"/>
  <c r="M105" i="31"/>
  <c r="F65" i="31"/>
  <c r="F73" i="31"/>
  <c r="M104" i="31"/>
  <c r="J110" i="31"/>
  <c r="J92" i="31"/>
  <c r="J106" i="31"/>
  <c r="J63" i="31"/>
  <c r="J105" i="31"/>
  <c r="J101" i="31"/>
  <c r="J29" i="31"/>
  <c r="J6" i="31"/>
  <c r="J56" i="31"/>
  <c r="J48" i="31"/>
  <c r="J93" i="31"/>
  <c r="J100" i="31"/>
  <c r="J23" i="31"/>
  <c r="J87" i="31"/>
  <c r="J26" i="31"/>
  <c r="J41" i="31"/>
  <c r="J16" i="31"/>
  <c r="J59" i="31"/>
  <c r="J66" i="31"/>
  <c r="J57" i="31"/>
  <c r="J34" i="31"/>
  <c r="J55" i="31"/>
  <c r="J74" i="31"/>
  <c r="J58" i="31"/>
  <c r="J68" i="31"/>
  <c r="J39" i="31"/>
  <c r="J73" i="31"/>
  <c r="J37" i="31"/>
  <c r="J12" i="31"/>
  <c r="J15" i="31"/>
  <c r="J17" i="31"/>
  <c r="J20" i="31"/>
  <c r="J28" i="31"/>
  <c r="J30" i="31"/>
  <c r="J36" i="31"/>
  <c r="J38" i="31"/>
  <c r="J40" i="31"/>
  <c r="J42" i="31"/>
  <c r="J45" i="31"/>
  <c r="J50" i="31"/>
  <c r="J53" i="31"/>
  <c r="J67" i="31"/>
  <c r="J69" i="31"/>
  <c r="J78" i="31"/>
  <c r="J81" i="31"/>
  <c r="J85" i="31"/>
  <c r="J90" i="31"/>
  <c r="J95" i="31"/>
  <c r="J7" i="31"/>
  <c r="J10" i="31"/>
  <c r="J18" i="31"/>
  <c r="J21" i="31"/>
  <c r="J31" i="31"/>
  <c r="J43" i="31"/>
  <c r="J46" i="31"/>
  <c r="J51" i="31"/>
  <c r="J54" i="31"/>
  <c r="J60" i="31"/>
  <c r="J70" i="31"/>
  <c r="J75" i="31"/>
  <c r="J79" i="31"/>
  <c r="J82" i="31"/>
  <c r="J86" i="31"/>
  <c r="J88" i="31"/>
  <c r="J91" i="31"/>
  <c r="J96" i="31"/>
  <c r="J102" i="31"/>
  <c r="J107" i="31"/>
  <c r="J13" i="31"/>
  <c r="J19" i="31"/>
  <c r="J22" i="31"/>
  <c r="J24" i="31"/>
  <c r="J32" i="31"/>
  <c r="J61" i="31"/>
  <c r="J71" i="31"/>
  <c r="J76" i="31"/>
  <c r="J83" i="31"/>
  <c r="J98" i="31"/>
  <c r="J103" i="31"/>
  <c r="J108" i="31"/>
  <c r="J109" i="31"/>
  <c r="J65" i="31"/>
</calcChain>
</file>

<file path=xl/sharedStrings.xml><?xml version="1.0" encoding="utf-8"?>
<sst xmlns="http://schemas.openxmlformats.org/spreadsheetml/2006/main" count="43" uniqueCount="40">
  <si>
    <t>Koringprys</t>
  </si>
  <si>
    <t>ton</t>
  </si>
  <si>
    <t>R/ton</t>
  </si>
  <si>
    <t>R</t>
  </si>
  <si>
    <t>C</t>
  </si>
  <si>
    <t>Gemiddelde jaarliks deur die Reserwe Bank</t>
  </si>
  <si>
    <t>Gemiddelde SAFEX Jaarlikse spotprys</t>
  </si>
  <si>
    <t>Opbrengs per ha</t>
  </si>
  <si>
    <t>NOK Produksie gedeel deur hektare</t>
  </si>
  <si>
    <t>Witbroodprys</t>
  </si>
  <si>
    <t>STATSSA 700 g witbrood jaarlikse gemiddelde prys</t>
  </si>
  <si>
    <t>Jan - Des</t>
  </si>
  <si>
    <t>Neem vorige jaar syfer en sit nuwe jaar se inflasie by.</t>
  </si>
  <si>
    <t>WHEAT &amp; BREAD PRICES SINCE 1911</t>
  </si>
  <si>
    <t>Year</t>
  </si>
  <si>
    <t>CPI
Ave/Year</t>
  </si>
  <si>
    <t>Wheat price</t>
  </si>
  <si>
    <t>Real wheat price</t>
  </si>
  <si>
    <t>Index real wheat price</t>
  </si>
  <si>
    <t>Yield
/ha</t>
  </si>
  <si>
    <t>Income
/ha</t>
  </si>
  <si>
    <t>Real
income
/ha</t>
  </si>
  <si>
    <t xml:space="preserve">Index real
income
/ha </t>
  </si>
  <si>
    <t>White bread
price
850g - 700g</t>
  </si>
  <si>
    <t>Real
bread price</t>
  </si>
  <si>
    <t>Index real
bread price</t>
  </si>
  <si>
    <t>CPI
Calendar Year Ave.</t>
  </si>
  <si>
    <t>%</t>
  </si>
  <si>
    <t>Note: Calendar year</t>
  </si>
  <si>
    <t>Source:</t>
  </si>
  <si>
    <t>Reserve Bank Inflation rate, Crop Estimates, Stats SA</t>
  </si>
  <si>
    <t>CPI</t>
  </si>
  <si>
    <t>D</t>
  </si>
  <si>
    <t>Saffex spot price ave / year</t>
  </si>
  <si>
    <t>Price until 1 Jul '22</t>
  </si>
  <si>
    <t>Jan-May'22</t>
  </si>
  <si>
    <t>Updated: 1 July 2022</t>
  </si>
  <si>
    <t>CPI
Jan-May '22</t>
  </si>
  <si>
    <t>B</t>
  </si>
  <si>
    <t>..\..\..\BVB\Pryse &amp; Wisselkoers\Historiese Pryse\Inflasie (CPI)\Historical CPI Rates.xlsx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</si>
</sst>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sz val="18"/>
      <name val="Arial"/>
    </font>
    <font>
      <sz val="8"/>
      <name val="Arial"/>
    </font>
    <font>
      <i/>
      <sz val="12"/>
      <name val="Arial"/>
    </font>
    <font>
      <sz val="12"/>
      <name val="Times New Roman"/>
    </font>
    <font>
      <sz val="18"/>
      <name val="Times New Roman"/>
    </font>
    <font>
      <sz val="8"/>
      <name val="Times New Roman"/>
    </font>
    <font>
      <i/>
      <sz val="12"/>
      <name val="Times New Roman"/>
    </font>
    <font>
      <sz val="12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0" fontId="11" fillId="0" borderId="0" applyProtection="0"/>
    <xf numFmtId="0" fontId="4" fillId="0" borderId="0" applyProtection="0"/>
    <xf numFmtId="0" fontId="5" fillId="0" borderId="0" applyProtection="0"/>
    <xf numFmtId="0" fontId="6" fillId="0" borderId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10" fillId="0" borderId="0" applyProtection="0"/>
    <xf numFmtId="2" fontId="11" fillId="0" borderId="0" applyProtection="0"/>
    <xf numFmtId="0" fontId="2" fillId="0" borderId="0" applyProtection="0"/>
    <xf numFmtId="0" fontId="3" fillId="0" borderId="0" applyProtection="0"/>
    <xf numFmtId="0" fontId="11" fillId="0" borderId="0"/>
    <xf numFmtId="0" fontId="11" fillId="0" borderId="1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/>
    <xf numFmtId="4" fontId="12" fillId="0" borderId="0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 vertical="center"/>
    </xf>
    <xf numFmtId="4" fontId="12" fillId="0" borderId="3" xfId="12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2" borderId="18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2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0" fontId="14" fillId="0" borderId="0" xfId="0" applyFont="1"/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3" borderId="23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4" fontId="12" fillId="3" borderId="23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left" vertical="center" wrapText="1"/>
    </xf>
    <xf numFmtId="2" fontId="12" fillId="2" borderId="26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center" vertical="center"/>
    </xf>
    <xf numFmtId="0" fontId="15" fillId="0" borderId="0" xfId="14"/>
  </cellXfs>
  <cellStyles count="15">
    <cellStyle name="Date" xfId="1" xr:uid="{00000000-0005-0000-0000-000000000000}"/>
    <cellStyle name="F2" xfId="2" xr:uid="{00000000-0005-0000-0000-000001000000}"/>
    <cellStyle name="F3" xfId="3" xr:uid="{00000000-0005-0000-0000-000002000000}"/>
    <cellStyle name="F4" xfId="4" xr:uid="{00000000-0005-0000-0000-000003000000}"/>
    <cellStyle name="F5" xfId="5" xr:uid="{00000000-0005-0000-0000-000004000000}"/>
    <cellStyle name="F6" xfId="6" xr:uid="{00000000-0005-0000-0000-000005000000}"/>
    <cellStyle name="F7" xfId="7" xr:uid="{00000000-0005-0000-0000-000006000000}"/>
    <cellStyle name="F8" xfId="8" xr:uid="{00000000-0005-0000-0000-000007000000}"/>
    <cellStyle name="Fixed" xfId="9" xr:uid="{00000000-0005-0000-0000-000008000000}"/>
    <cellStyle name="HEADING1" xfId="10" xr:uid="{00000000-0005-0000-0000-000009000000}"/>
    <cellStyle name="HEADING2" xfId="11" xr:uid="{00000000-0005-0000-0000-00000A000000}"/>
    <cellStyle name="Hyperlink" xfId="14" builtinId="8"/>
    <cellStyle name="Normal" xfId="0" builtinId="0"/>
    <cellStyle name="Normal 2" xfId="12" xr:uid="{00000000-0005-0000-0000-00000C000000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Wheat &amp;</a:t>
            </a:r>
            <a:r>
              <a:rPr lang="en-US" baseline="0"/>
              <a:t> bread price indexes</a:t>
            </a:r>
            <a:r>
              <a:rPr lang="en-US"/>
              <a:t> (1911</a:t>
            </a:r>
            <a:r>
              <a:rPr lang="en-US" baseline="0"/>
              <a:t> = 100)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Wheat price</c:v>
          </c:tx>
          <c:spPr>
            <a:ln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cat>
            <c:numRef>
              <c:f>DATA!$A$6:$A$114</c:f>
              <c:numCache>
                <c:formatCode>General</c:formatCode>
                <c:ptCount val="10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  <c:pt idx="99">
                  <c:v>2010</c:v>
                </c:pt>
                <c:pt idx="100">
                  <c:v>2011</c:v>
                </c:pt>
                <c:pt idx="101">
                  <c:v>2012</c:v>
                </c:pt>
                <c:pt idx="102">
                  <c:v>2013</c:v>
                </c:pt>
                <c:pt idx="103">
                  <c:v>2014</c:v>
                </c:pt>
                <c:pt idx="104">
                  <c:v>2015</c:v>
                </c:pt>
                <c:pt idx="105">
                  <c:v>2016</c:v>
                </c:pt>
                <c:pt idx="106">
                  <c:v>2017</c:v>
                </c:pt>
                <c:pt idx="107">
                  <c:v>2018</c:v>
                </c:pt>
                <c:pt idx="108">
                  <c:v>2019</c:v>
                </c:pt>
              </c:numCache>
            </c:numRef>
          </c:cat>
          <c:val>
            <c:numRef>
              <c:f>DATA!$F$6:$F$114</c:f>
              <c:numCache>
                <c:formatCode>0.00</c:formatCode>
                <c:ptCount val="109"/>
                <c:pt idx="0">
                  <c:v>100</c:v>
                </c:pt>
                <c:pt idx="1">
                  <c:v>97.255936675461726</c:v>
                </c:pt>
                <c:pt idx="2">
                  <c:v>115.72559366754615</c:v>
                </c:pt>
                <c:pt idx="3">
                  <c:v>125.48812664907652</c:v>
                </c:pt>
                <c:pt idx="4">
                  <c:v>148.86543535620055</c:v>
                </c:pt>
                <c:pt idx="5">
                  <c:v>155.77836411609499</c:v>
                </c:pt>
                <c:pt idx="6">
                  <c:v>153.87862796833772</c:v>
                </c:pt>
                <c:pt idx="7">
                  <c:v>140.84432717678098</c:v>
                </c:pt>
                <c:pt idx="8">
                  <c:v>122.26912928759897</c:v>
                </c:pt>
                <c:pt idx="9">
                  <c:v>151.82058047493405</c:v>
                </c:pt>
                <c:pt idx="10">
                  <c:v>115.25065963060686</c:v>
                </c:pt>
                <c:pt idx="11">
                  <c:v>94.775725593667559</c:v>
                </c:pt>
                <c:pt idx="12">
                  <c:v>108.17941952506595</c:v>
                </c:pt>
                <c:pt idx="13">
                  <c:v>108.33773087071241</c:v>
                </c:pt>
                <c:pt idx="14">
                  <c:v>113.03430079155675</c:v>
                </c:pt>
                <c:pt idx="15">
                  <c:v>133.24538258575197</c:v>
                </c:pt>
                <c:pt idx="16">
                  <c:v>133.35092348284959</c:v>
                </c:pt>
                <c:pt idx="17">
                  <c:v>118.7335092348285</c:v>
                </c:pt>
                <c:pt idx="18">
                  <c:v>117.41424802110818</c:v>
                </c:pt>
                <c:pt idx="19">
                  <c:v>89.023746701846974</c:v>
                </c:pt>
                <c:pt idx="20">
                  <c:v>76.517150395778359</c:v>
                </c:pt>
                <c:pt idx="21">
                  <c:v>101.95250659630608</c:v>
                </c:pt>
                <c:pt idx="22">
                  <c:v>83.746701846965692</c:v>
                </c:pt>
                <c:pt idx="23">
                  <c:v>97.044854881266502</c:v>
                </c:pt>
                <c:pt idx="24">
                  <c:v>95.620052770448567</c:v>
                </c:pt>
                <c:pt idx="25">
                  <c:v>81.266490765171511</c:v>
                </c:pt>
                <c:pt idx="26">
                  <c:v>76.094986807387869</c:v>
                </c:pt>
                <c:pt idx="27">
                  <c:v>96.728232189973596</c:v>
                </c:pt>
                <c:pt idx="28">
                  <c:v>95.989445910290243</c:v>
                </c:pt>
                <c:pt idx="29">
                  <c:v>97.150395778364114</c:v>
                </c:pt>
                <c:pt idx="30">
                  <c:v>97.044854881266502</c:v>
                </c:pt>
                <c:pt idx="31">
                  <c:v>106.33245382585753</c:v>
                </c:pt>
                <c:pt idx="32">
                  <c:v>110.07915567282322</c:v>
                </c:pt>
                <c:pt idx="33">
                  <c:v>127.65171503957784</c:v>
                </c:pt>
                <c:pt idx="34">
                  <c:v>124.43271767810027</c:v>
                </c:pt>
                <c:pt idx="35">
                  <c:v>127.81002638522428</c:v>
                </c:pt>
                <c:pt idx="36">
                  <c:v>132.4538258575198</c:v>
                </c:pt>
                <c:pt idx="37">
                  <c:v>126.75461741424803</c:v>
                </c:pt>
                <c:pt idx="38">
                  <c:v>128.17941952506595</c:v>
                </c:pt>
                <c:pt idx="39">
                  <c:v>123.27176781002638</c:v>
                </c:pt>
                <c:pt idx="40">
                  <c:v>125.5408970976253</c:v>
                </c:pt>
                <c:pt idx="41">
                  <c:v>124.11609498680738</c:v>
                </c:pt>
                <c:pt idx="42">
                  <c:v>128.44327176781002</c:v>
                </c:pt>
                <c:pt idx="43">
                  <c:v>128.28496042216361</c:v>
                </c:pt>
                <c:pt idx="44">
                  <c:v>122.26912928759897</c:v>
                </c:pt>
                <c:pt idx="45">
                  <c:v>118.20580474934037</c:v>
                </c:pt>
                <c:pt idx="46">
                  <c:v>108.54881266490766</c:v>
                </c:pt>
                <c:pt idx="47">
                  <c:v>104.85488126649078</c:v>
                </c:pt>
                <c:pt idx="48">
                  <c:v>104.64379947229551</c:v>
                </c:pt>
                <c:pt idx="49">
                  <c:v>103.79947229551452</c:v>
                </c:pt>
                <c:pt idx="50">
                  <c:v>102.69129287598946</c:v>
                </c:pt>
                <c:pt idx="51">
                  <c:v>100.21108179419525</c:v>
                </c:pt>
                <c:pt idx="52">
                  <c:v>99.366754617414216</c:v>
                </c:pt>
                <c:pt idx="53">
                  <c:v>102.16358839050133</c:v>
                </c:pt>
                <c:pt idx="54">
                  <c:v>98.522427440633251</c:v>
                </c:pt>
                <c:pt idx="55">
                  <c:v>100</c:v>
                </c:pt>
                <c:pt idx="56">
                  <c:v>101.53034300791558</c:v>
                </c:pt>
                <c:pt idx="57">
                  <c:v>99.894459102902374</c:v>
                </c:pt>
                <c:pt idx="58">
                  <c:v>96.992084432717689</c:v>
                </c:pt>
                <c:pt idx="59">
                  <c:v>94.288024467496996</c:v>
                </c:pt>
                <c:pt idx="60">
                  <c:v>90.082673350342063</c:v>
                </c:pt>
                <c:pt idx="61">
                  <c:v>88.480147801924076</c:v>
                </c:pt>
                <c:pt idx="62">
                  <c:v>83.301501849773359</c:v>
                </c:pt>
                <c:pt idx="63">
                  <c:v>89.362517785134415</c:v>
                </c:pt>
                <c:pt idx="64">
                  <c:v>90.539025218262921</c:v>
                </c:pt>
                <c:pt idx="65">
                  <c:v>86.799327925203769</c:v>
                </c:pt>
                <c:pt idx="66">
                  <c:v>87.789179800921474</c:v>
                </c:pt>
                <c:pt idx="67">
                  <c:v>79.16056531798526</c:v>
                </c:pt>
                <c:pt idx="68">
                  <c:v>78.504491452971038</c:v>
                </c:pt>
                <c:pt idx="69">
                  <c:v>93.704960362462785</c:v>
                </c:pt>
                <c:pt idx="70">
                  <c:v>94.512138617334855</c:v>
                </c:pt>
                <c:pt idx="71">
                  <c:v>92.431277833124454</c:v>
                </c:pt>
                <c:pt idx="72">
                  <c:v>100.58333218259183</c:v>
                </c:pt>
                <c:pt idx="73">
                  <c:v>83.942857685324242</c:v>
                </c:pt>
                <c:pt idx="74">
                  <c:v>78.54426222015077</c:v>
                </c:pt>
                <c:pt idx="75">
                  <c:v>71.985174243602785</c:v>
                </c:pt>
                <c:pt idx="76">
                  <c:v>71.88503911033564</c:v>
                </c:pt>
                <c:pt idx="77">
                  <c:v>68.436490640971954</c:v>
                </c:pt>
                <c:pt idx="78">
                  <c:v>52.115451244967794</c:v>
                </c:pt>
                <c:pt idx="79">
                  <c:v>59.012726550034301</c:v>
                </c:pt>
                <c:pt idx="80">
                  <c:v>58.238572839887624</c:v>
                </c:pt>
                <c:pt idx="81">
                  <c:v>64.064379268656268</c:v>
                </c:pt>
                <c:pt idx="82">
                  <c:v>66.884437977327863</c:v>
                </c:pt>
                <c:pt idx="83">
                  <c:v>65.728004424248837</c:v>
                </c:pt>
                <c:pt idx="84">
                  <c:v>58.130029747033653</c:v>
                </c:pt>
                <c:pt idx="85">
                  <c:v>59.483187910550292</c:v>
                </c:pt>
                <c:pt idx="86">
                  <c:v>62.485592752274087</c:v>
                </c:pt>
                <c:pt idx="87">
                  <c:v>54.753492005470704</c:v>
                </c:pt>
                <c:pt idx="88">
                  <c:v>45.207926338051521</c:v>
                </c:pt>
                <c:pt idx="89">
                  <c:v>50.58726458417987</c:v>
                </c:pt>
                <c:pt idx="90">
                  <c:v>52.901389755556657</c:v>
                </c:pt>
                <c:pt idx="91">
                  <c:v>65.223960107505505</c:v>
                </c:pt>
                <c:pt idx="92">
                  <c:v>62.238261685179438</c:v>
                </c:pt>
                <c:pt idx="93">
                  <c:v>63.544067984718801</c:v>
                </c:pt>
                <c:pt idx="94">
                  <c:v>58.875255752954367</c:v>
                </c:pt>
                <c:pt idx="95">
                  <c:v>63.229162388378469</c:v>
                </c:pt>
                <c:pt idx="96">
                  <c:v>93.067189720594072</c:v>
                </c:pt>
                <c:pt idx="97">
                  <c:v>115.22547187320677</c:v>
                </c:pt>
                <c:pt idx="98">
                  <c:v>75.10218816998497</c:v>
                </c:pt>
                <c:pt idx="99">
                  <c:v>71.198678056373154</c:v>
                </c:pt>
                <c:pt idx="100">
                  <c:v>84.385432785475544</c:v>
                </c:pt>
                <c:pt idx="101">
                  <c:v>83.320369596682625</c:v>
                </c:pt>
                <c:pt idx="102">
                  <c:v>86.455788118973416</c:v>
                </c:pt>
                <c:pt idx="103">
                  <c:v>89.183422431300102</c:v>
                </c:pt>
                <c:pt idx="104">
                  <c:v>91.095663233828077</c:v>
                </c:pt>
                <c:pt idx="105">
                  <c:v>94.285007157398141</c:v>
                </c:pt>
                <c:pt idx="106">
                  <c:v>84.846634347782299</c:v>
                </c:pt>
                <c:pt idx="107">
                  <c:v>77.473626803706111</c:v>
                </c:pt>
                <c:pt idx="108">
                  <c:v>83.151934037256538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8-4B00-94A8-81B1004BC955}"/>
            </c:ext>
          </c:extLst>
        </c:ser>
        <c:ser>
          <c:idx val="1"/>
          <c:order val="1"/>
          <c:tx>
            <c:v>Income/ha</c:v>
          </c:tx>
          <c:spPr>
            <a:ln>
              <a:solidFill>
                <a:srgbClr val="FF0000">
                  <a:alpha val="95000"/>
                </a:srgbClr>
              </a:solidFill>
            </a:ln>
          </c:spPr>
          <c:marker>
            <c:symbol val="none"/>
          </c:marker>
          <c:cat>
            <c:numRef>
              <c:f>DATA!$A$6:$A$114</c:f>
              <c:numCache>
                <c:formatCode>General</c:formatCode>
                <c:ptCount val="10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  <c:pt idx="99">
                  <c:v>2010</c:v>
                </c:pt>
                <c:pt idx="100">
                  <c:v>2011</c:v>
                </c:pt>
                <c:pt idx="101">
                  <c:v>2012</c:v>
                </c:pt>
                <c:pt idx="102">
                  <c:v>2013</c:v>
                </c:pt>
                <c:pt idx="103">
                  <c:v>2014</c:v>
                </c:pt>
                <c:pt idx="104">
                  <c:v>2015</c:v>
                </c:pt>
                <c:pt idx="105">
                  <c:v>2016</c:v>
                </c:pt>
                <c:pt idx="106">
                  <c:v>2017</c:v>
                </c:pt>
                <c:pt idx="107">
                  <c:v>2018</c:v>
                </c:pt>
                <c:pt idx="108">
                  <c:v>2019</c:v>
                </c:pt>
              </c:numCache>
            </c:numRef>
          </c:cat>
          <c:val>
            <c:numRef>
              <c:f>DATA!$J$6:$J$114</c:f>
              <c:numCache>
                <c:formatCode>0.00</c:formatCode>
                <c:ptCount val="109"/>
                <c:pt idx="0">
                  <c:v>100</c:v>
                </c:pt>
                <c:pt idx="1">
                  <c:v>101.06989497646022</c:v>
                </c:pt>
                <c:pt idx="2">
                  <c:v>122.53298153034299</c:v>
                </c:pt>
                <c:pt idx="3">
                  <c:v>147.6330901753841</c:v>
                </c:pt>
                <c:pt idx="4">
                  <c:v>166.3790159863417</c:v>
                </c:pt>
                <c:pt idx="5">
                  <c:v>167.99627502716123</c:v>
                </c:pt>
                <c:pt idx="6">
                  <c:v>165.94753996585439</c:v>
                </c:pt>
                <c:pt idx="7">
                  <c:v>185.03078276165346</c:v>
                </c:pt>
                <c:pt idx="8">
                  <c:v>143.84603445599876</c:v>
                </c:pt>
                <c:pt idx="9">
                  <c:v>125.02871333229861</c:v>
                </c:pt>
                <c:pt idx="10">
                  <c:v>126.54974390811734</c:v>
                </c:pt>
                <c:pt idx="11">
                  <c:v>105.92581095762843</c:v>
                </c:pt>
                <c:pt idx="12">
                  <c:v>101.81592425888559</c:v>
                </c:pt>
                <c:pt idx="13">
                  <c:v>108.33773087071241</c:v>
                </c:pt>
                <c:pt idx="14">
                  <c:v>139.63060686015831</c:v>
                </c:pt>
                <c:pt idx="15">
                  <c:v>161.98458275130631</c:v>
                </c:pt>
                <c:pt idx="16">
                  <c:v>162.11288737130738</c:v>
                </c:pt>
                <c:pt idx="17">
                  <c:v>114.07729318640382</c:v>
                </c:pt>
                <c:pt idx="18">
                  <c:v>135.83216927932119</c:v>
                </c:pt>
                <c:pt idx="19">
                  <c:v>115.2072016141549</c:v>
                </c:pt>
                <c:pt idx="20">
                  <c:v>75.016814113508175</c:v>
                </c:pt>
                <c:pt idx="21">
                  <c:v>105.95064410988667</c:v>
                </c:pt>
                <c:pt idx="22">
                  <c:v>77.178333074654631</c:v>
                </c:pt>
                <c:pt idx="23">
                  <c:v>125.58745925810956</c:v>
                </c:pt>
                <c:pt idx="24">
                  <c:v>110.61927673444048</c:v>
                </c:pt>
                <c:pt idx="25">
                  <c:v>106.76186041699003</c:v>
                </c:pt>
                <c:pt idx="26">
                  <c:v>76.094986807387841</c:v>
                </c:pt>
                <c:pt idx="27">
                  <c:v>102.41812820114853</c:v>
                </c:pt>
                <c:pt idx="28">
                  <c:v>116.69305189094106</c:v>
                </c:pt>
                <c:pt idx="29">
                  <c:v>118.10440271095241</c:v>
                </c:pt>
                <c:pt idx="30">
                  <c:v>116.07325779916189</c:v>
                </c:pt>
                <c:pt idx="31">
                  <c:v>110.50235397589113</c:v>
                </c:pt>
                <c:pt idx="32">
                  <c:v>133.82171866107922</c:v>
                </c:pt>
                <c:pt idx="33">
                  <c:v>122.64576543018262</c:v>
                </c:pt>
                <c:pt idx="34">
                  <c:v>107.35371721247866</c:v>
                </c:pt>
                <c:pt idx="35">
                  <c:v>120.29178953903458</c:v>
                </c:pt>
                <c:pt idx="36">
                  <c:v>129.85669201717624</c:v>
                </c:pt>
                <c:pt idx="37">
                  <c:v>134.21077137979199</c:v>
                </c:pt>
                <c:pt idx="38">
                  <c:v>125.66609757359404</c:v>
                </c:pt>
                <c:pt idx="39">
                  <c:v>125.68886129649745</c:v>
                </c:pt>
                <c:pt idx="40">
                  <c:v>174.77262144963518</c:v>
                </c:pt>
                <c:pt idx="41">
                  <c:v>180.09002017693618</c:v>
                </c:pt>
                <c:pt idx="42">
                  <c:v>151.1097314915412</c:v>
                </c:pt>
                <c:pt idx="43">
                  <c:v>155.95426561125768</c:v>
                </c:pt>
                <c:pt idx="44">
                  <c:v>129.46143101039888</c:v>
                </c:pt>
                <c:pt idx="45">
                  <c:v>146.01893527859687</c:v>
                </c:pt>
                <c:pt idx="46">
                  <c:v>123.44766930518907</c:v>
                </c:pt>
                <c:pt idx="47">
                  <c:v>119.24672771483262</c:v>
                </c:pt>
                <c:pt idx="48">
                  <c:v>129.26586993636505</c:v>
                </c:pt>
                <c:pt idx="49">
                  <c:v>130.25816131201822</c:v>
                </c:pt>
                <c:pt idx="50">
                  <c:v>124.84039526100675</c:v>
                </c:pt>
                <c:pt idx="51">
                  <c:v>100.21108179419525</c:v>
                </c:pt>
                <c:pt idx="52">
                  <c:v>113.00532878058871</c:v>
                </c:pt>
                <c:pt idx="53">
                  <c:v>160.25660924000201</c:v>
                </c:pt>
                <c:pt idx="54">
                  <c:v>92.726990532360702</c:v>
                </c:pt>
                <c:pt idx="55">
                  <c:v>94.117647058823522</c:v>
                </c:pt>
                <c:pt idx="56">
                  <c:v>165.23565626778412</c:v>
                </c:pt>
                <c:pt idx="57">
                  <c:v>146.90361632779758</c:v>
                </c:pt>
                <c:pt idx="58">
                  <c:v>135.02819597495989</c:v>
                </c:pt>
                <c:pt idx="59">
                  <c:v>133.112505130584</c:v>
                </c:pt>
                <c:pt idx="60">
                  <c:v>146.60513506036057</c:v>
                </c:pt>
                <c:pt idx="61">
                  <c:v>150.93672272092928</c:v>
                </c:pt>
                <c:pt idx="62">
                  <c:v>150.26937588586566</c:v>
                </c:pt>
                <c:pt idx="63">
                  <c:v>150.68973587297174</c:v>
                </c:pt>
                <c:pt idx="64">
                  <c:v>172.20167541512748</c:v>
                </c:pt>
                <c:pt idx="65">
                  <c:v>195.72397473330261</c:v>
                </c:pt>
                <c:pt idx="66">
                  <c:v>179.0210725352124</c:v>
                </c:pt>
                <c:pt idx="67">
                  <c:v>131.93427552997537</c:v>
                </c:pt>
                <c:pt idx="68">
                  <c:v>169.32341293778066</c:v>
                </c:pt>
                <c:pt idx="69">
                  <c:v>167.19904692125712</c:v>
                </c:pt>
                <c:pt idx="70">
                  <c:v>242.76647370335021</c:v>
                </c:pt>
                <c:pt idx="71">
                  <c:v>222.92249359753541</c:v>
                </c:pt>
                <c:pt idx="72">
                  <c:v>193.27777556654897</c:v>
                </c:pt>
                <c:pt idx="73">
                  <c:v>200.80448309038346</c:v>
                </c:pt>
                <c:pt idx="74">
                  <c:v>132.4471872731954</c:v>
                </c:pt>
                <c:pt idx="75">
                  <c:v>170.78835457795952</c:v>
                </c:pt>
                <c:pt idx="76">
                  <c:v>255.12141331315195</c:v>
                </c:pt>
                <c:pt idx="77">
                  <c:v>238.85677125672555</c:v>
                </c:pt>
                <c:pt idx="78">
                  <c:v>113.42774682728283</c:v>
                </c:pt>
                <c:pt idx="79">
                  <c:v>127.2823513824269</c:v>
                </c:pt>
                <c:pt idx="80">
                  <c:v>179.28344972279129</c:v>
                </c:pt>
                <c:pt idx="81">
                  <c:v>211.03560229675003</c:v>
                </c:pt>
                <c:pt idx="82">
                  <c:v>249.17731795475078</c:v>
                </c:pt>
                <c:pt idx="83">
                  <c:v>226.82605448368224</c:v>
                </c:pt>
                <c:pt idx="84">
                  <c:v>165.27165320235054</c:v>
                </c:pt>
                <c:pt idx="85">
                  <c:v>244.93077374932471</c:v>
                </c:pt>
                <c:pt idx="86">
                  <c:v>202.15927066912204</c:v>
                </c:pt>
                <c:pt idx="87">
                  <c:v>270.54666637997286</c:v>
                </c:pt>
                <c:pt idx="88">
                  <c:v>196.78744405975368</c:v>
                </c:pt>
                <c:pt idx="89">
                  <c:v>215.24385126994173</c:v>
                </c:pt>
                <c:pt idx="90">
                  <c:v>260.35782016950429</c:v>
                </c:pt>
                <c:pt idx="91">
                  <c:v>321.86008089547209</c:v>
                </c:pt>
                <c:pt idx="92">
                  <c:v>314.71778146543261</c:v>
                </c:pt>
                <c:pt idx="93">
                  <c:v>256.52161239505853</c:v>
                </c:pt>
                <c:pt idx="94">
                  <c:v>233.6650830733837</c:v>
                </c:pt>
                <c:pt idx="95">
                  <c:v>293.39070600380217</c:v>
                </c:pt>
                <c:pt idx="96">
                  <c:v>502.26237376387132</c:v>
                </c:pt>
                <c:pt idx="97">
                  <c:v>681.01428368844256</c:v>
                </c:pt>
                <c:pt idx="98">
                  <c:v>419.33433155622311</c:v>
                </c:pt>
                <c:pt idx="99">
                  <c:v>425.44292861639923</c:v>
                </c:pt>
                <c:pt idx="100">
                  <c:v>423.9565222453985</c:v>
                </c:pt>
                <c:pt idx="101">
                  <c:v>514.62581221480434</c:v>
                </c:pt>
                <c:pt idx="102">
                  <c:v>615.3617860232813</c:v>
                </c:pt>
                <c:pt idx="103">
                  <c:v>646.89590949179103</c:v>
                </c:pt>
                <c:pt idx="104">
                  <c:v>655.90187832908566</c:v>
                </c:pt>
                <c:pt idx="105">
                  <c:v>552.14454173464571</c:v>
                </c:pt>
                <c:pt idx="106">
                  <c:v>624.91012479825918</c:v>
                </c:pt>
                <c:pt idx="107">
                  <c:v>474.32958863291077</c:v>
                </c:pt>
                <c:pt idx="108">
                  <c:v>604.88955936906223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8-4B00-94A8-81B1004BC955}"/>
            </c:ext>
          </c:extLst>
        </c:ser>
        <c:ser>
          <c:idx val="2"/>
          <c:order val="2"/>
          <c:tx>
            <c:v>Bread price</c:v>
          </c:tx>
          <c:spPr>
            <a:ln>
              <a:solidFill>
                <a:srgbClr val="0070C0">
                  <a:alpha val="95000"/>
                </a:srgbClr>
              </a:solidFill>
            </a:ln>
          </c:spPr>
          <c:marker>
            <c:symbol val="none"/>
          </c:marker>
          <c:cat>
            <c:numRef>
              <c:f>DATA!$A$6:$A$114</c:f>
              <c:numCache>
                <c:formatCode>General</c:formatCode>
                <c:ptCount val="109"/>
                <c:pt idx="0">
                  <c:v>1911</c:v>
                </c:pt>
                <c:pt idx="1">
                  <c:v>1912</c:v>
                </c:pt>
                <c:pt idx="2">
                  <c:v>1913</c:v>
                </c:pt>
                <c:pt idx="3">
                  <c:v>1914</c:v>
                </c:pt>
                <c:pt idx="4">
                  <c:v>1915</c:v>
                </c:pt>
                <c:pt idx="5">
                  <c:v>1916</c:v>
                </c:pt>
                <c:pt idx="6">
                  <c:v>1917</c:v>
                </c:pt>
                <c:pt idx="7">
                  <c:v>1918</c:v>
                </c:pt>
                <c:pt idx="8">
                  <c:v>1919</c:v>
                </c:pt>
                <c:pt idx="9">
                  <c:v>1920</c:v>
                </c:pt>
                <c:pt idx="10">
                  <c:v>1921</c:v>
                </c:pt>
                <c:pt idx="11">
                  <c:v>1922</c:v>
                </c:pt>
                <c:pt idx="12">
                  <c:v>1923</c:v>
                </c:pt>
                <c:pt idx="13">
                  <c:v>1924</c:v>
                </c:pt>
                <c:pt idx="14">
                  <c:v>1925</c:v>
                </c:pt>
                <c:pt idx="15">
                  <c:v>1926</c:v>
                </c:pt>
                <c:pt idx="16">
                  <c:v>1927</c:v>
                </c:pt>
                <c:pt idx="17">
                  <c:v>1928</c:v>
                </c:pt>
                <c:pt idx="18">
                  <c:v>1929</c:v>
                </c:pt>
                <c:pt idx="19">
                  <c:v>1930</c:v>
                </c:pt>
                <c:pt idx="20">
                  <c:v>1931</c:v>
                </c:pt>
                <c:pt idx="21">
                  <c:v>1932</c:v>
                </c:pt>
                <c:pt idx="22">
                  <c:v>1933</c:v>
                </c:pt>
                <c:pt idx="23">
                  <c:v>1934</c:v>
                </c:pt>
                <c:pt idx="24">
                  <c:v>1935</c:v>
                </c:pt>
                <c:pt idx="25">
                  <c:v>1936</c:v>
                </c:pt>
                <c:pt idx="26">
                  <c:v>1937</c:v>
                </c:pt>
                <c:pt idx="27">
                  <c:v>1938</c:v>
                </c:pt>
                <c:pt idx="28">
                  <c:v>1939</c:v>
                </c:pt>
                <c:pt idx="29">
                  <c:v>1940</c:v>
                </c:pt>
                <c:pt idx="30">
                  <c:v>1941</c:v>
                </c:pt>
                <c:pt idx="31">
                  <c:v>1942</c:v>
                </c:pt>
                <c:pt idx="32">
                  <c:v>1943</c:v>
                </c:pt>
                <c:pt idx="33">
                  <c:v>1944</c:v>
                </c:pt>
                <c:pt idx="34">
                  <c:v>1945</c:v>
                </c:pt>
                <c:pt idx="35">
                  <c:v>1946</c:v>
                </c:pt>
                <c:pt idx="36">
                  <c:v>1947</c:v>
                </c:pt>
                <c:pt idx="37">
                  <c:v>1948</c:v>
                </c:pt>
                <c:pt idx="38">
                  <c:v>1949</c:v>
                </c:pt>
                <c:pt idx="39">
                  <c:v>1950</c:v>
                </c:pt>
                <c:pt idx="40">
                  <c:v>1951</c:v>
                </c:pt>
                <c:pt idx="41">
                  <c:v>1952</c:v>
                </c:pt>
                <c:pt idx="42">
                  <c:v>1953</c:v>
                </c:pt>
                <c:pt idx="43">
                  <c:v>1954</c:v>
                </c:pt>
                <c:pt idx="44">
                  <c:v>1955</c:v>
                </c:pt>
                <c:pt idx="45">
                  <c:v>1956</c:v>
                </c:pt>
                <c:pt idx="46">
                  <c:v>1957</c:v>
                </c:pt>
                <c:pt idx="47">
                  <c:v>1958</c:v>
                </c:pt>
                <c:pt idx="48">
                  <c:v>1959</c:v>
                </c:pt>
                <c:pt idx="49">
                  <c:v>1960</c:v>
                </c:pt>
                <c:pt idx="50">
                  <c:v>1961</c:v>
                </c:pt>
                <c:pt idx="51">
                  <c:v>1962</c:v>
                </c:pt>
                <c:pt idx="52">
                  <c:v>1963</c:v>
                </c:pt>
                <c:pt idx="53">
                  <c:v>1964</c:v>
                </c:pt>
                <c:pt idx="54">
                  <c:v>1965</c:v>
                </c:pt>
                <c:pt idx="55">
                  <c:v>1966</c:v>
                </c:pt>
                <c:pt idx="56">
                  <c:v>1967</c:v>
                </c:pt>
                <c:pt idx="57">
                  <c:v>1968</c:v>
                </c:pt>
                <c:pt idx="58">
                  <c:v>1969</c:v>
                </c:pt>
                <c:pt idx="59">
                  <c:v>1970</c:v>
                </c:pt>
                <c:pt idx="60">
                  <c:v>1971</c:v>
                </c:pt>
                <c:pt idx="61">
                  <c:v>1972</c:v>
                </c:pt>
                <c:pt idx="62">
                  <c:v>1973</c:v>
                </c:pt>
                <c:pt idx="63">
                  <c:v>1974</c:v>
                </c:pt>
                <c:pt idx="64">
                  <c:v>1975</c:v>
                </c:pt>
                <c:pt idx="65">
                  <c:v>1976</c:v>
                </c:pt>
                <c:pt idx="66">
                  <c:v>1977</c:v>
                </c:pt>
                <c:pt idx="67">
                  <c:v>1978</c:v>
                </c:pt>
                <c:pt idx="68">
                  <c:v>1979</c:v>
                </c:pt>
                <c:pt idx="69">
                  <c:v>1980</c:v>
                </c:pt>
                <c:pt idx="70">
                  <c:v>1981</c:v>
                </c:pt>
                <c:pt idx="71">
                  <c:v>1982</c:v>
                </c:pt>
                <c:pt idx="72">
                  <c:v>1983</c:v>
                </c:pt>
                <c:pt idx="73">
                  <c:v>1984</c:v>
                </c:pt>
                <c:pt idx="74">
                  <c:v>1985</c:v>
                </c:pt>
                <c:pt idx="75">
                  <c:v>1986</c:v>
                </c:pt>
                <c:pt idx="76">
                  <c:v>1987</c:v>
                </c:pt>
                <c:pt idx="77">
                  <c:v>1988</c:v>
                </c:pt>
                <c:pt idx="78">
                  <c:v>1989</c:v>
                </c:pt>
                <c:pt idx="79">
                  <c:v>1990</c:v>
                </c:pt>
                <c:pt idx="80">
                  <c:v>1991</c:v>
                </c:pt>
                <c:pt idx="81">
                  <c:v>1992</c:v>
                </c:pt>
                <c:pt idx="82">
                  <c:v>1993</c:v>
                </c:pt>
                <c:pt idx="83">
                  <c:v>1994</c:v>
                </c:pt>
                <c:pt idx="84">
                  <c:v>1995</c:v>
                </c:pt>
                <c:pt idx="85">
                  <c:v>1996</c:v>
                </c:pt>
                <c:pt idx="86">
                  <c:v>1997</c:v>
                </c:pt>
                <c:pt idx="87">
                  <c:v>1998</c:v>
                </c:pt>
                <c:pt idx="88">
                  <c:v>1999</c:v>
                </c:pt>
                <c:pt idx="89">
                  <c:v>2000</c:v>
                </c:pt>
                <c:pt idx="90">
                  <c:v>2001</c:v>
                </c:pt>
                <c:pt idx="91">
                  <c:v>2002</c:v>
                </c:pt>
                <c:pt idx="92">
                  <c:v>2003</c:v>
                </c:pt>
                <c:pt idx="93">
                  <c:v>2004</c:v>
                </c:pt>
                <c:pt idx="94">
                  <c:v>2005</c:v>
                </c:pt>
                <c:pt idx="95">
                  <c:v>2006</c:v>
                </c:pt>
                <c:pt idx="96">
                  <c:v>2007</c:v>
                </c:pt>
                <c:pt idx="97">
                  <c:v>2008</c:v>
                </c:pt>
                <c:pt idx="98">
                  <c:v>2009</c:v>
                </c:pt>
                <c:pt idx="99">
                  <c:v>2010</c:v>
                </c:pt>
                <c:pt idx="100">
                  <c:v>2011</c:v>
                </c:pt>
                <c:pt idx="101">
                  <c:v>2012</c:v>
                </c:pt>
                <c:pt idx="102">
                  <c:v>2013</c:v>
                </c:pt>
                <c:pt idx="103">
                  <c:v>2014</c:v>
                </c:pt>
                <c:pt idx="104">
                  <c:v>2015</c:v>
                </c:pt>
                <c:pt idx="105">
                  <c:v>2016</c:v>
                </c:pt>
                <c:pt idx="106">
                  <c:v>2017</c:v>
                </c:pt>
                <c:pt idx="107">
                  <c:v>2018</c:v>
                </c:pt>
                <c:pt idx="108">
                  <c:v>2019</c:v>
                </c:pt>
              </c:numCache>
            </c:numRef>
          </c:cat>
          <c:val>
            <c:numRef>
              <c:f>DATA!$M$6:$M$114</c:f>
              <c:numCache>
                <c:formatCode>0.00</c:formatCode>
                <c:ptCount val="109"/>
                <c:pt idx="0">
                  <c:v>100</c:v>
                </c:pt>
                <c:pt idx="1">
                  <c:v>96.71179883945841</c:v>
                </c:pt>
                <c:pt idx="2">
                  <c:v>95.657164721637642</c:v>
                </c:pt>
                <c:pt idx="3">
                  <c:v>98.336704877500566</c:v>
                </c:pt>
                <c:pt idx="4">
                  <c:v>101.29969418960245</c:v>
                </c:pt>
                <c:pt idx="5">
                  <c:v>97.192224622030253</c:v>
                </c:pt>
                <c:pt idx="6">
                  <c:v>101.72205596681891</c:v>
                </c:pt>
                <c:pt idx="7">
                  <c:v>101.38622622032149</c:v>
                </c:pt>
                <c:pt idx="8">
                  <c:v>98.617685623485997</c:v>
                </c:pt>
                <c:pt idx="9">
                  <c:v>116.58774573109486</c:v>
                </c:pt>
                <c:pt idx="10">
                  <c:v>100.97129459975964</c:v>
                </c:pt>
                <c:pt idx="11">
                  <c:v>95.054775314274849</c:v>
                </c:pt>
                <c:pt idx="12">
                  <c:v>90.340046058111625</c:v>
                </c:pt>
                <c:pt idx="13">
                  <c:v>89.095873199961346</c:v>
                </c:pt>
                <c:pt idx="14">
                  <c:v>97.033209615991083</c:v>
                </c:pt>
                <c:pt idx="15">
                  <c:v>96.970816401920956</c:v>
                </c:pt>
                <c:pt idx="16">
                  <c:v>96.393948296122218</c:v>
                </c:pt>
                <c:pt idx="17">
                  <c:v>97.924010967489252</c:v>
                </c:pt>
                <c:pt idx="18">
                  <c:v>96.685082872928177</c:v>
                </c:pt>
                <c:pt idx="19">
                  <c:v>98.959511422755043</c:v>
                </c:pt>
                <c:pt idx="20">
                  <c:v>99.501513727946545</c:v>
                </c:pt>
                <c:pt idx="21">
                  <c:v>102.37510237510239</c:v>
                </c:pt>
                <c:pt idx="22">
                  <c:v>98.195999214431993</c:v>
                </c:pt>
                <c:pt idx="23">
                  <c:v>96.842920782490793</c:v>
                </c:pt>
                <c:pt idx="24">
                  <c:v>97.327660521120094</c:v>
                </c:pt>
                <c:pt idx="25">
                  <c:v>97.036236103024748</c:v>
                </c:pt>
                <c:pt idx="26">
                  <c:v>94.858660595712394</c:v>
                </c:pt>
                <c:pt idx="27">
                  <c:v>94.830743473028832</c:v>
                </c:pt>
                <c:pt idx="28">
                  <c:v>94.927593159975899</c:v>
                </c:pt>
                <c:pt idx="29">
                  <c:v>91.714104996837449</c:v>
                </c:pt>
                <c:pt idx="30">
                  <c:v>80.122390731199971</c:v>
                </c:pt>
                <c:pt idx="31">
                  <c:v>71.122565098065465</c:v>
                </c:pt>
                <c:pt idx="32">
                  <c:v>67.034700315457414</c:v>
                </c:pt>
                <c:pt idx="33">
                  <c:v>64.766839378238345</c:v>
                </c:pt>
                <c:pt idx="34">
                  <c:v>68.078743588220163</c:v>
                </c:pt>
                <c:pt idx="35">
                  <c:v>68.358039882033566</c:v>
                </c:pt>
                <c:pt idx="36">
                  <c:v>65.605728317306784</c:v>
                </c:pt>
                <c:pt idx="37">
                  <c:v>64.221808840464163</c:v>
                </c:pt>
                <c:pt idx="38">
                  <c:v>65.134197802948762</c:v>
                </c:pt>
                <c:pt idx="39">
                  <c:v>65.707339509823257</c:v>
                </c:pt>
                <c:pt idx="40">
                  <c:v>63.151609791944161</c:v>
                </c:pt>
                <c:pt idx="41">
                  <c:v>60.738581146744423</c:v>
                </c:pt>
                <c:pt idx="42">
                  <c:v>62.938014560794727</c:v>
                </c:pt>
                <c:pt idx="43">
                  <c:v>67.673243503368624</c:v>
                </c:pt>
                <c:pt idx="44">
                  <c:v>65.574726043366766</c:v>
                </c:pt>
                <c:pt idx="45">
                  <c:v>64.351904816382572</c:v>
                </c:pt>
                <c:pt idx="46">
                  <c:v>62.476860422065897</c:v>
                </c:pt>
                <c:pt idx="47">
                  <c:v>60.36487211590056</c:v>
                </c:pt>
                <c:pt idx="48">
                  <c:v>60.384338953495217</c:v>
                </c:pt>
                <c:pt idx="49">
                  <c:v>64.634387236959839</c:v>
                </c:pt>
                <c:pt idx="50">
                  <c:v>63.492335262358914</c:v>
                </c:pt>
                <c:pt idx="51">
                  <c:v>62.368955116777101</c:v>
                </c:pt>
                <c:pt idx="52">
                  <c:v>61.690400141957248</c:v>
                </c:pt>
                <c:pt idx="53">
                  <c:v>60.245204752466684</c:v>
                </c:pt>
                <c:pt idx="54">
                  <c:v>58.095208255002717</c:v>
                </c:pt>
                <c:pt idx="55">
                  <c:v>56.076415141892241</c:v>
                </c:pt>
                <c:pt idx="56">
                  <c:v>54.180546626926152</c:v>
                </c:pt>
                <c:pt idx="57">
                  <c:v>53.980135310205846</c:v>
                </c:pt>
                <c:pt idx="58">
                  <c:v>54.735684871522551</c:v>
                </c:pt>
                <c:pt idx="59">
                  <c:v>52.030749065660601</c:v>
                </c:pt>
                <c:pt idx="60">
                  <c:v>56.864660022370252</c:v>
                </c:pt>
                <c:pt idx="61">
                  <c:v>53.883533192256451</c:v>
                </c:pt>
                <c:pt idx="62">
                  <c:v>56.762922280385595</c:v>
                </c:pt>
                <c:pt idx="63">
                  <c:v>53.265793908635942</c:v>
                </c:pt>
                <c:pt idx="64">
                  <c:v>56.506752556930564</c:v>
                </c:pt>
                <c:pt idx="65">
                  <c:v>54.993540643087471</c:v>
                </c:pt>
                <c:pt idx="66">
                  <c:v>57.121444761278049</c:v>
                </c:pt>
                <c:pt idx="67">
                  <c:v>65.929085027916841</c:v>
                </c:pt>
                <c:pt idx="68">
                  <c:v>59.099075508615741</c:v>
                </c:pt>
                <c:pt idx="69">
                  <c:v>59.322927652394021</c:v>
                </c:pt>
                <c:pt idx="70">
                  <c:v>61.551926939423197</c:v>
                </c:pt>
                <c:pt idx="71">
                  <c:v>67.570509146053894</c:v>
                </c:pt>
                <c:pt idx="72">
                  <c:v>71.207813745127183</c:v>
                </c:pt>
                <c:pt idx="73">
                  <c:v>69.654129887357939</c:v>
                </c:pt>
                <c:pt idx="74">
                  <c:v>70.521276684006608</c:v>
                </c:pt>
                <c:pt idx="75">
                  <c:v>66.894299661278765</c:v>
                </c:pt>
                <c:pt idx="76">
                  <c:v>61.609672447431429</c:v>
                </c:pt>
                <c:pt idx="77">
                  <c:v>58.105713706277285</c:v>
                </c:pt>
                <c:pt idx="78">
                  <c:v>55.60270540895673</c:v>
                </c:pt>
                <c:pt idx="79">
                  <c:v>56.738177106084521</c:v>
                </c:pt>
                <c:pt idx="80">
                  <c:v>59.042299508401207</c:v>
                </c:pt>
                <c:pt idx="81">
                  <c:v>65.386530792758847</c:v>
                </c:pt>
                <c:pt idx="82">
                  <c:v>65.38538416454081</c:v>
                </c:pt>
                <c:pt idx="83">
                  <c:v>65.386952447406827</c:v>
                </c:pt>
                <c:pt idx="84">
                  <c:v>65.386750731516713</c:v>
                </c:pt>
                <c:pt idx="85">
                  <c:v>74.600871471295591</c:v>
                </c:pt>
                <c:pt idx="86">
                  <c:v>74.599842695022417</c:v>
                </c:pt>
                <c:pt idx="87">
                  <c:v>70.70916708041085</c:v>
                </c:pt>
                <c:pt idx="88">
                  <c:v>70.712130038454774</c:v>
                </c:pt>
                <c:pt idx="89">
                  <c:v>70.710815449308583</c:v>
                </c:pt>
                <c:pt idx="90">
                  <c:v>71.945949775085907</c:v>
                </c:pt>
                <c:pt idx="91">
                  <c:v>70.459859475588317</c:v>
                </c:pt>
                <c:pt idx="92">
                  <c:v>67.782474651387957</c:v>
                </c:pt>
                <c:pt idx="93">
                  <c:v>76.379796851801942</c:v>
                </c:pt>
                <c:pt idx="94">
                  <c:v>75.323035607558836</c:v>
                </c:pt>
                <c:pt idx="95">
                  <c:v>74.917933196806601</c:v>
                </c:pt>
                <c:pt idx="96">
                  <c:v>78.475579553695539</c:v>
                </c:pt>
                <c:pt idx="97">
                  <c:v>93.127211771279576</c:v>
                </c:pt>
                <c:pt idx="98">
                  <c:v>95.130202825318747</c:v>
                </c:pt>
                <c:pt idx="99">
                  <c:v>91.573056081145538</c:v>
                </c:pt>
                <c:pt idx="100">
                  <c:v>96.271774624268801</c:v>
                </c:pt>
                <c:pt idx="101">
                  <c:v>98.724306633939463</c:v>
                </c:pt>
                <c:pt idx="102">
                  <c:v>101.43891695760297</c:v>
                </c:pt>
                <c:pt idx="103">
                  <c:v>103.37488575725948</c:v>
                </c:pt>
                <c:pt idx="104">
                  <c:v>104.74982147141728</c:v>
                </c:pt>
                <c:pt idx="105">
                  <c:v>108.55803591277271</c:v>
                </c:pt>
                <c:pt idx="106">
                  <c:v>105.26017198049273</c:v>
                </c:pt>
                <c:pt idx="107">
                  <c:v>99.168075713619174</c:v>
                </c:pt>
                <c:pt idx="108">
                  <c:v>100.26065415220798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88-4B00-94A8-81B1004BC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13984"/>
        <c:axId val="108315776"/>
      </c:lineChart>
      <c:catAx>
        <c:axId val="1083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15776"/>
        <c:crosses val="autoZero"/>
        <c:auto val="1"/>
        <c:lblAlgn val="ctr"/>
        <c:lblOffset val="100"/>
        <c:noMultiLvlLbl val="0"/>
      </c:catAx>
      <c:valAx>
        <c:axId val="10831577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313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00237568867125"/>
          <c:y val="9.5651759577129042E-2"/>
          <c:w val="0.45418477516433386"/>
          <c:h val="5.0824878021144188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\..\..\BVB\Pryse%20&amp;%20Wisselkoers\Historiese%20Pryse\Inflasie%20(CPI)\Historical%20CPI%20Ra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2"/>
  <sheetViews>
    <sheetView tabSelected="1" zoomScaleNormal="100" workbookViewId="0">
      <pane xSplit="1" ySplit="5" topLeftCell="B102" activePane="bottomRight" state="frozen"/>
      <selection pane="topRight" activeCell="B1" sqref="B1"/>
      <selection pane="bottomLeft" activeCell="A7" sqref="A7"/>
      <selection pane="bottomRight" activeCell="M117" sqref="M117"/>
    </sheetView>
  </sheetViews>
  <sheetFormatPr defaultColWidth="8.88671875" defaultRowHeight="15" x14ac:dyDescent="0.25"/>
  <cols>
    <col min="1" max="1" width="7.77734375" style="1" customWidth="1"/>
    <col min="2" max="2" width="8.77734375" style="1" customWidth="1"/>
    <col min="3" max="4" width="10.77734375" style="30" customWidth="1"/>
    <col min="5" max="7" width="10.77734375" style="1" customWidth="1"/>
    <col min="8" max="8" width="10.77734375" style="30" customWidth="1"/>
    <col min="9" max="10" width="10.77734375" style="1" customWidth="1"/>
    <col min="11" max="11" width="10.77734375" style="30" customWidth="1"/>
    <col min="12" max="13" width="10.77734375" style="1" customWidth="1"/>
    <col min="14" max="16384" width="8.88671875" style="1"/>
  </cols>
  <sheetData>
    <row r="1" spans="1:13" x14ac:dyDescent="0.25">
      <c r="A1" s="4" t="s">
        <v>13</v>
      </c>
      <c r="B1" s="4"/>
    </row>
    <row r="2" spans="1:13" ht="15.75" thickBot="1" x14ac:dyDescent="0.3">
      <c r="A2" s="2"/>
      <c r="B2" s="2"/>
      <c r="C2" s="31"/>
      <c r="D2" s="31"/>
      <c r="E2" s="3"/>
      <c r="F2" s="3"/>
      <c r="G2" s="2"/>
      <c r="H2" s="31"/>
      <c r="I2" s="3"/>
      <c r="J2" s="3"/>
      <c r="K2" s="31"/>
      <c r="L2" s="3"/>
      <c r="M2" s="3"/>
    </row>
    <row r="3" spans="1:13" ht="45" x14ac:dyDescent="0.25">
      <c r="A3" s="8" t="s">
        <v>14</v>
      </c>
      <c r="B3" s="28" t="s">
        <v>26</v>
      </c>
      <c r="C3" s="32" t="s">
        <v>15</v>
      </c>
      <c r="D3" s="36" t="s">
        <v>16</v>
      </c>
      <c r="E3" s="10" t="s">
        <v>17</v>
      </c>
      <c r="F3" s="17" t="s">
        <v>18</v>
      </c>
      <c r="G3" s="9" t="s">
        <v>19</v>
      </c>
      <c r="H3" s="32" t="s">
        <v>20</v>
      </c>
      <c r="I3" s="10" t="s">
        <v>21</v>
      </c>
      <c r="J3" s="17" t="s">
        <v>22</v>
      </c>
      <c r="K3" s="32" t="s">
        <v>23</v>
      </c>
      <c r="L3" s="9" t="s">
        <v>24</v>
      </c>
      <c r="M3" s="21" t="s">
        <v>25</v>
      </c>
    </row>
    <row r="4" spans="1:13" s="4" customFormat="1" ht="15.75" thickBot="1" x14ac:dyDescent="0.3">
      <c r="A4" s="14"/>
      <c r="B4" s="25" t="s">
        <v>27</v>
      </c>
      <c r="C4" s="33"/>
      <c r="D4" s="33" t="s">
        <v>2</v>
      </c>
      <c r="E4" s="16" t="s">
        <v>2</v>
      </c>
      <c r="F4" s="18"/>
      <c r="G4" s="15" t="s">
        <v>1</v>
      </c>
      <c r="H4" s="33" t="s">
        <v>3</v>
      </c>
      <c r="I4" s="16" t="s">
        <v>3</v>
      </c>
      <c r="J4" s="18"/>
      <c r="K4" s="33" t="s">
        <v>4</v>
      </c>
      <c r="L4" s="16" t="s">
        <v>4</v>
      </c>
      <c r="M4" s="22"/>
    </row>
    <row r="5" spans="1:13" x14ac:dyDescent="0.25">
      <c r="A5" s="11"/>
      <c r="B5" s="26"/>
      <c r="C5" s="34"/>
      <c r="D5" s="34"/>
      <c r="E5" s="13"/>
      <c r="F5" s="19"/>
      <c r="G5" s="12"/>
      <c r="H5" s="34"/>
      <c r="I5" s="13"/>
      <c r="J5" s="19"/>
      <c r="K5" s="34"/>
      <c r="L5" s="13"/>
      <c r="M5" s="23"/>
    </row>
    <row r="6" spans="1:13" x14ac:dyDescent="0.25">
      <c r="A6" s="5">
        <v>1911</v>
      </c>
      <c r="B6" s="27"/>
      <c r="C6" s="35">
        <v>100</v>
      </c>
      <c r="D6" s="35">
        <v>18.95</v>
      </c>
      <c r="E6" s="7">
        <f t="shared" ref="E6:E37" si="0">D6*$C$6/C6</f>
        <v>18.95</v>
      </c>
      <c r="F6" s="20">
        <f t="shared" ref="F6:F37" si="1">E6/$E$6*100</f>
        <v>100</v>
      </c>
      <c r="G6" s="6">
        <v>0.51</v>
      </c>
      <c r="H6" s="35">
        <f t="shared" ref="H6:H37" si="2">G6*D6</f>
        <v>9.6645000000000003</v>
      </c>
      <c r="I6" s="7">
        <f t="shared" ref="I6:I37" si="3">H6*$C$7/C6</f>
        <v>9.9930930000000018</v>
      </c>
      <c r="J6" s="20">
        <f>I6/$I$6*100</f>
        <v>100</v>
      </c>
      <c r="K6" s="35">
        <v>4.8</v>
      </c>
      <c r="L6" s="7">
        <f t="shared" ref="L6:L37" si="4">K6/C6*100</f>
        <v>4.8</v>
      </c>
      <c r="M6" s="24">
        <f>L6/$L$6*100</f>
        <v>100</v>
      </c>
    </row>
    <row r="7" spans="1:13" x14ac:dyDescent="0.25">
      <c r="A7" s="5">
        <v>1912</v>
      </c>
      <c r="B7" s="27"/>
      <c r="C7" s="35">
        <v>103.4</v>
      </c>
      <c r="D7" s="35">
        <v>19.056619999999999</v>
      </c>
      <c r="E7" s="7">
        <f t="shared" si="0"/>
        <v>18.429999999999996</v>
      </c>
      <c r="F7" s="20">
        <f t="shared" si="1"/>
        <v>97.255936675461726</v>
      </c>
      <c r="G7" s="6">
        <v>0.53</v>
      </c>
      <c r="H7" s="35">
        <f t="shared" si="2"/>
        <v>10.100008600000001</v>
      </c>
      <c r="I7" s="7">
        <f t="shared" si="3"/>
        <v>10.100008599999999</v>
      </c>
      <c r="J7" s="20">
        <f t="shared" ref="J7:J70" si="5">I7/$I$6*100</f>
        <v>101.06989497646022</v>
      </c>
      <c r="K7" s="35">
        <v>4.8</v>
      </c>
      <c r="L7" s="7">
        <f t="shared" si="4"/>
        <v>4.6421663442940035</v>
      </c>
      <c r="M7" s="24">
        <f t="shared" ref="M7:M70" si="6">L7/$L$6*100</f>
        <v>96.71179883945841</v>
      </c>
    </row>
    <row r="8" spans="1:13" x14ac:dyDescent="0.25">
      <c r="A8" s="5">
        <v>1913</v>
      </c>
      <c r="B8" s="27"/>
      <c r="C8" s="35">
        <v>104.54</v>
      </c>
      <c r="D8" s="35">
        <v>22.925622000000001</v>
      </c>
      <c r="E8" s="7">
        <f t="shared" si="0"/>
        <v>21.929999999999996</v>
      </c>
      <c r="F8" s="20">
        <f t="shared" si="1"/>
        <v>115.72559366754615</v>
      </c>
      <c r="G8" s="6">
        <v>0.54</v>
      </c>
      <c r="H8" s="35">
        <f t="shared" si="2"/>
        <v>12.379835880000002</v>
      </c>
      <c r="I8" s="7">
        <f t="shared" si="3"/>
        <v>12.244834800000001</v>
      </c>
      <c r="J8" s="20">
        <f t="shared" si="5"/>
        <v>122.53298153034299</v>
      </c>
      <c r="K8" s="35">
        <v>4.8</v>
      </c>
      <c r="L8" s="7">
        <f t="shared" si="4"/>
        <v>4.5915439066386066</v>
      </c>
      <c r="M8" s="24">
        <f t="shared" si="6"/>
        <v>95.657164721637642</v>
      </c>
    </row>
    <row r="9" spans="1:13" x14ac:dyDescent="0.25">
      <c r="A9" s="5">
        <v>1914</v>
      </c>
      <c r="B9" s="27"/>
      <c r="C9" s="35">
        <v>103.81</v>
      </c>
      <c r="D9" s="35">
        <v>24.686018000000001</v>
      </c>
      <c r="E9" s="7">
        <f t="shared" si="0"/>
        <v>23.779999999999998</v>
      </c>
      <c r="F9" s="20">
        <f t="shared" si="1"/>
        <v>125.48812664907652</v>
      </c>
      <c r="G9" s="6">
        <v>0.6</v>
      </c>
      <c r="H9" s="35">
        <f t="shared" si="2"/>
        <v>14.8116108</v>
      </c>
      <c r="I9" s="7">
        <f t="shared" si="3"/>
        <v>14.753112</v>
      </c>
      <c r="J9" s="20">
        <f t="shared" si="5"/>
        <v>147.6330901753841</v>
      </c>
      <c r="K9" s="35">
        <v>4.9000000000000004</v>
      </c>
      <c r="L9" s="7">
        <f t="shared" si="4"/>
        <v>4.7201618341200273</v>
      </c>
      <c r="M9" s="24">
        <f t="shared" si="6"/>
        <v>98.336704877500566</v>
      </c>
    </row>
    <row r="10" spans="1:13" x14ac:dyDescent="0.25">
      <c r="A10" s="5">
        <v>1915</v>
      </c>
      <c r="B10" s="27"/>
      <c r="C10" s="35">
        <v>109</v>
      </c>
      <c r="D10" s="35">
        <v>30.748900000000003</v>
      </c>
      <c r="E10" s="7">
        <f t="shared" si="0"/>
        <v>28.210000000000004</v>
      </c>
      <c r="F10" s="20">
        <f t="shared" si="1"/>
        <v>148.86543535620055</v>
      </c>
      <c r="G10" s="6">
        <v>0.56999999999999995</v>
      </c>
      <c r="H10" s="35">
        <f t="shared" si="2"/>
        <v>17.526872999999998</v>
      </c>
      <c r="I10" s="7">
        <f t="shared" si="3"/>
        <v>16.626409799999998</v>
      </c>
      <c r="J10" s="20">
        <f t="shared" si="5"/>
        <v>166.3790159863417</v>
      </c>
      <c r="K10" s="35">
        <v>5.3</v>
      </c>
      <c r="L10" s="7">
        <f t="shared" si="4"/>
        <v>4.8623853211009171</v>
      </c>
      <c r="M10" s="24">
        <f t="shared" si="6"/>
        <v>101.29969418960245</v>
      </c>
    </row>
    <row r="11" spans="1:13" x14ac:dyDescent="0.25">
      <c r="A11" s="5">
        <v>1916</v>
      </c>
      <c r="B11" s="27"/>
      <c r="C11" s="35">
        <v>115.75</v>
      </c>
      <c r="D11" s="35">
        <v>34.169399999999996</v>
      </c>
      <c r="E11" s="7">
        <f t="shared" si="0"/>
        <v>29.519999999999996</v>
      </c>
      <c r="F11" s="20">
        <f t="shared" si="1"/>
        <v>155.77836411609499</v>
      </c>
      <c r="G11" s="6">
        <v>0.55000000000000004</v>
      </c>
      <c r="H11" s="35">
        <f t="shared" si="2"/>
        <v>18.79317</v>
      </c>
      <c r="I11" s="7">
        <f t="shared" si="3"/>
        <v>16.788024</v>
      </c>
      <c r="J11" s="20">
        <f t="shared" si="5"/>
        <v>167.99627502716123</v>
      </c>
      <c r="K11" s="35">
        <v>5.4</v>
      </c>
      <c r="L11" s="7">
        <f t="shared" si="4"/>
        <v>4.6652267818574522</v>
      </c>
      <c r="M11" s="24">
        <f t="shared" si="6"/>
        <v>97.192224622030253</v>
      </c>
    </row>
    <row r="12" spans="1:13" x14ac:dyDescent="0.25">
      <c r="A12" s="5">
        <v>1917</v>
      </c>
      <c r="B12" s="27"/>
      <c r="C12" s="35">
        <v>126.98</v>
      </c>
      <c r="D12" s="35">
        <v>37.027368000000003</v>
      </c>
      <c r="E12" s="7">
        <f t="shared" si="0"/>
        <v>29.16</v>
      </c>
      <c r="F12" s="20">
        <f t="shared" si="1"/>
        <v>153.87862796833772</v>
      </c>
      <c r="G12" s="6">
        <v>0.55000000000000004</v>
      </c>
      <c r="H12" s="35">
        <f t="shared" si="2"/>
        <v>20.365052400000003</v>
      </c>
      <c r="I12" s="7">
        <f t="shared" si="3"/>
        <v>16.583292</v>
      </c>
      <c r="J12" s="20">
        <f t="shared" si="5"/>
        <v>165.94753996585439</v>
      </c>
      <c r="K12" s="35">
        <v>6.2</v>
      </c>
      <c r="L12" s="7">
        <f t="shared" si="4"/>
        <v>4.882658686407308</v>
      </c>
      <c r="M12" s="24">
        <f t="shared" si="6"/>
        <v>101.72205596681891</v>
      </c>
    </row>
    <row r="13" spans="1:13" x14ac:dyDescent="0.25">
      <c r="A13" s="5">
        <v>1918</v>
      </c>
      <c r="B13" s="27"/>
      <c r="C13" s="35">
        <v>135.62</v>
      </c>
      <c r="D13" s="35">
        <v>36.196978000000001</v>
      </c>
      <c r="E13" s="7">
        <f t="shared" si="0"/>
        <v>26.689999999999998</v>
      </c>
      <c r="F13" s="20">
        <f t="shared" si="1"/>
        <v>140.84432717678098</v>
      </c>
      <c r="G13" s="6">
        <v>0.67</v>
      </c>
      <c r="H13" s="35">
        <f t="shared" si="2"/>
        <v>24.251975260000002</v>
      </c>
      <c r="I13" s="7">
        <f t="shared" si="3"/>
        <v>18.490298200000002</v>
      </c>
      <c r="J13" s="20">
        <f t="shared" si="5"/>
        <v>185.03078276165346</v>
      </c>
      <c r="K13" s="35">
        <v>6.6</v>
      </c>
      <c r="L13" s="7">
        <f t="shared" si="4"/>
        <v>4.8665388585754314</v>
      </c>
      <c r="M13" s="24">
        <f t="shared" si="6"/>
        <v>101.38622622032149</v>
      </c>
    </row>
    <row r="14" spans="1:13" x14ac:dyDescent="0.25">
      <c r="A14" s="5">
        <v>1919</v>
      </c>
      <c r="B14" s="27"/>
      <c r="C14" s="35">
        <v>149.99</v>
      </c>
      <c r="D14" s="35">
        <v>34.752683000000005</v>
      </c>
      <c r="E14" s="7">
        <f t="shared" si="0"/>
        <v>23.17</v>
      </c>
      <c r="F14" s="20">
        <f t="shared" si="1"/>
        <v>122.26912928759897</v>
      </c>
      <c r="G14" s="6">
        <v>0.6</v>
      </c>
      <c r="H14" s="35">
        <f t="shared" si="2"/>
        <v>20.851609800000002</v>
      </c>
      <c r="I14" s="7">
        <f t="shared" si="3"/>
        <v>14.374668000000002</v>
      </c>
      <c r="J14" s="20">
        <f t="shared" si="5"/>
        <v>143.84603445599876</v>
      </c>
      <c r="K14" s="35">
        <v>7.1</v>
      </c>
      <c r="L14" s="7">
        <f t="shared" si="4"/>
        <v>4.7336489099273278</v>
      </c>
      <c r="M14" s="24">
        <f t="shared" si="6"/>
        <v>98.617685623485997</v>
      </c>
    </row>
    <row r="15" spans="1:13" x14ac:dyDescent="0.25">
      <c r="A15" s="5">
        <v>1920</v>
      </c>
      <c r="B15" s="27"/>
      <c r="C15" s="35">
        <v>185.84</v>
      </c>
      <c r="D15" s="35">
        <v>53.466168000000003</v>
      </c>
      <c r="E15" s="7">
        <f t="shared" si="0"/>
        <v>28.770000000000003</v>
      </c>
      <c r="F15" s="20">
        <f t="shared" si="1"/>
        <v>151.82058047493405</v>
      </c>
      <c r="G15" s="6">
        <v>0.42</v>
      </c>
      <c r="H15" s="35">
        <f t="shared" si="2"/>
        <v>22.455790560000001</v>
      </c>
      <c r="I15" s="7">
        <f t="shared" si="3"/>
        <v>12.494235600000001</v>
      </c>
      <c r="J15" s="20">
        <f t="shared" si="5"/>
        <v>125.02871333229861</v>
      </c>
      <c r="K15" s="35">
        <v>10.4</v>
      </c>
      <c r="L15" s="7">
        <f t="shared" si="4"/>
        <v>5.596211795092553</v>
      </c>
      <c r="M15" s="24">
        <f t="shared" si="6"/>
        <v>116.58774573109486</v>
      </c>
    </row>
    <row r="16" spans="1:13" x14ac:dyDescent="0.25">
      <c r="A16" s="5">
        <v>1921</v>
      </c>
      <c r="B16" s="27"/>
      <c r="C16" s="35">
        <v>169.19</v>
      </c>
      <c r="D16" s="35">
        <v>36.951096</v>
      </c>
      <c r="E16" s="7">
        <f t="shared" si="0"/>
        <v>21.84</v>
      </c>
      <c r="F16" s="20">
        <f t="shared" si="1"/>
        <v>115.25065963060686</v>
      </c>
      <c r="G16" s="6">
        <v>0.56000000000000005</v>
      </c>
      <c r="H16" s="35">
        <f t="shared" si="2"/>
        <v>20.69261376</v>
      </c>
      <c r="I16" s="7">
        <f t="shared" si="3"/>
        <v>12.646233600000002</v>
      </c>
      <c r="J16" s="20">
        <f t="shared" si="5"/>
        <v>126.54974390811734</v>
      </c>
      <c r="K16" s="35">
        <v>8.1999999999999993</v>
      </c>
      <c r="L16" s="7">
        <f t="shared" si="4"/>
        <v>4.8466221407884627</v>
      </c>
      <c r="M16" s="24">
        <f t="shared" si="6"/>
        <v>100.97129459975964</v>
      </c>
    </row>
    <row r="17" spans="1:13" x14ac:dyDescent="0.25">
      <c r="A17" s="5">
        <v>1922</v>
      </c>
      <c r="B17" s="27"/>
      <c r="C17" s="35">
        <v>140.27000000000001</v>
      </c>
      <c r="D17" s="35">
        <v>25.192492000000001</v>
      </c>
      <c r="E17" s="7">
        <f t="shared" si="0"/>
        <v>17.96</v>
      </c>
      <c r="F17" s="20">
        <f t="shared" si="1"/>
        <v>94.775725593667559</v>
      </c>
      <c r="G17" s="6">
        <v>0.56999999999999995</v>
      </c>
      <c r="H17" s="35">
        <f t="shared" si="2"/>
        <v>14.35972044</v>
      </c>
      <c r="I17" s="7">
        <f t="shared" si="3"/>
        <v>10.585264800000001</v>
      </c>
      <c r="J17" s="20">
        <f t="shared" si="5"/>
        <v>105.92581095762843</v>
      </c>
      <c r="K17" s="35">
        <v>6.4</v>
      </c>
      <c r="L17" s="7">
        <f t="shared" si="4"/>
        <v>4.5626292150851926</v>
      </c>
      <c r="M17" s="24">
        <f t="shared" si="6"/>
        <v>95.054775314274849</v>
      </c>
    </row>
    <row r="18" spans="1:13" x14ac:dyDescent="0.25">
      <c r="A18" s="5">
        <v>1923</v>
      </c>
      <c r="B18" s="27"/>
      <c r="C18" s="35">
        <v>136.06</v>
      </c>
      <c r="D18" s="35">
        <v>27.892300000000002</v>
      </c>
      <c r="E18" s="7">
        <f t="shared" si="0"/>
        <v>20.5</v>
      </c>
      <c r="F18" s="20">
        <f t="shared" si="1"/>
        <v>108.17941952506595</v>
      </c>
      <c r="G18" s="6">
        <v>0.48</v>
      </c>
      <c r="H18" s="35">
        <f t="shared" si="2"/>
        <v>13.388304</v>
      </c>
      <c r="I18" s="7">
        <f t="shared" si="3"/>
        <v>10.17456</v>
      </c>
      <c r="J18" s="20">
        <f t="shared" si="5"/>
        <v>101.81592425888559</v>
      </c>
      <c r="K18" s="35">
        <v>5.9</v>
      </c>
      <c r="L18" s="7">
        <f t="shared" si="4"/>
        <v>4.3363222107893575</v>
      </c>
      <c r="M18" s="24">
        <f t="shared" si="6"/>
        <v>90.340046058111625</v>
      </c>
    </row>
    <row r="19" spans="1:13" x14ac:dyDescent="0.25">
      <c r="A19" s="5">
        <v>1924</v>
      </c>
      <c r="B19" s="27"/>
      <c r="C19" s="35">
        <v>137.96</v>
      </c>
      <c r="D19" s="35">
        <v>28.323188000000005</v>
      </c>
      <c r="E19" s="7">
        <f t="shared" si="0"/>
        <v>20.53</v>
      </c>
      <c r="F19" s="20">
        <f t="shared" si="1"/>
        <v>108.33773087071241</v>
      </c>
      <c r="G19" s="6">
        <v>0.51</v>
      </c>
      <c r="H19" s="35">
        <f t="shared" si="2"/>
        <v>14.444825880000003</v>
      </c>
      <c r="I19" s="7">
        <f t="shared" si="3"/>
        <v>10.826290200000003</v>
      </c>
      <c r="J19" s="20">
        <f t="shared" si="5"/>
        <v>108.33773087071241</v>
      </c>
      <c r="K19" s="35">
        <v>5.9</v>
      </c>
      <c r="L19" s="7">
        <f t="shared" si="4"/>
        <v>4.2766019135981441</v>
      </c>
      <c r="M19" s="24">
        <f t="shared" si="6"/>
        <v>89.095873199961346</v>
      </c>
    </row>
    <row r="20" spans="1:13" x14ac:dyDescent="0.25">
      <c r="A20" s="5">
        <v>1925</v>
      </c>
      <c r="B20" s="27"/>
      <c r="C20" s="35">
        <v>137.41</v>
      </c>
      <c r="D20" s="35">
        <v>29.433222000000001</v>
      </c>
      <c r="E20" s="7">
        <f t="shared" si="0"/>
        <v>21.42</v>
      </c>
      <c r="F20" s="20">
        <f t="shared" si="1"/>
        <v>113.03430079155675</v>
      </c>
      <c r="G20" s="6">
        <v>0.63</v>
      </c>
      <c r="H20" s="35">
        <f t="shared" si="2"/>
        <v>18.542929860000001</v>
      </c>
      <c r="I20" s="7">
        <f t="shared" si="3"/>
        <v>13.953416400000002</v>
      </c>
      <c r="J20" s="20">
        <f t="shared" si="5"/>
        <v>139.63060686015831</v>
      </c>
      <c r="K20" s="35">
        <v>6.4</v>
      </c>
      <c r="L20" s="7">
        <f t="shared" si="4"/>
        <v>4.6575940615675719</v>
      </c>
      <c r="M20" s="24">
        <f t="shared" si="6"/>
        <v>97.033209615991083</v>
      </c>
    </row>
    <row r="21" spans="1:13" x14ac:dyDescent="0.25">
      <c r="A21" s="5">
        <v>1926</v>
      </c>
      <c r="B21" s="27"/>
      <c r="C21" s="35">
        <v>135.35</v>
      </c>
      <c r="D21" s="35">
        <v>34.175874999999998</v>
      </c>
      <c r="E21" s="7">
        <f t="shared" si="0"/>
        <v>25.25</v>
      </c>
      <c r="F21" s="20">
        <f t="shared" si="1"/>
        <v>133.24538258575197</v>
      </c>
      <c r="G21" s="6">
        <v>0.62</v>
      </c>
      <c r="H21" s="35">
        <f t="shared" si="2"/>
        <v>21.189042499999999</v>
      </c>
      <c r="I21" s="7">
        <f t="shared" si="3"/>
        <v>16.187270000000002</v>
      </c>
      <c r="J21" s="20">
        <f t="shared" si="5"/>
        <v>161.98458275130631</v>
      </c>
      <c r="K21" s="35">
        <v>6.3</v>
      </c>
      <c r="L21" s="7">
        <f t="shared" si="4"/>
        <v>4.6545991872922059</v>
      </c>
      <c r="M21" s="24">
        <f t="shared" si="6"/>
        <v>96.970816401920956</v>
      </c>
    </row>
    <row r="22" spans="1:13" x14ac:dyDescent="0.25">
      <c r="A22" s="5">
        <v>1927</v>
      </c>
      <c r="B22" s="27"/>
      <c r="C22" s="35">
        <v>136.16</v>
      </c>
      <c r="D22" s="35">
        <v>34.407632</v>
      </c>
      <c r="E22" s="7">
        <f t="shared" si="0"/>
        <v>25.27</v>
      </c>
      <c r="F22" s="20">
        <f t="shared" si="1"/>
        <v>133.35092348284959</v>
      </c>
      <c r="G22" s="6">
        <v>0.62</v>
      </c>
      <c r="H22" s="35">
        <f t="shared" si="2"/>
        <v>21.332731840000001</v>
      </c>
      <c r="I22" s="7">
        <f t="shared" si="3"/>
        <v>16.200091600000004</v>
      </c>
      <c r="J22" s="20">
        <f t="shared" si="5"/>
        <v>162.11288737130738</v>
      </c>
      <c r="K22" s="35">
        <v>6.3</v>
      </c>
      <c r="L22" s="7">
        <f t="shared" si="4"/>
        <v>4.626909518213866</v>
      </c>
      <c r="M22" s="24">
        <f t="shared" si="6"/>
        <v>96.393948296122218</v>
      </c>
    </row>
    <row r="23" spans="1:13" x14ac:dyDescent="0.25">
      <c r="A23" s="5">
        <v>1928</v>
      </c>
      <c r="B23" s="27"/>
      <c r="C23" s="35">
        <v>136.16</v>
      </c>
      <c r="D23" s="35">
        <v>30.635999999999999</v>
      </c>
      <c r="E23" s="7">
        <f t="shared" si="0"/>
        <v>22.5</v>
      </c>
      <c r="F23" s="20">
        <f t="shared" si="1"/>
        <v>118.7335092348285</v>
      </c>
      <c r="G23" s="6">
        <v>0.49</v>
      </c>
      <c r="H23" s="35">
        <f t="shared" si="2"/>
        <v>15.01164</v>
      </c>
      <c r="I23" s="7">
        <f t="shared" si="3"/>
        <v>11.399850000000001</v>
      </c>
      <c r="J23" s="20">
        <f t="shared" si="5"/>
        <v>114.07729318640382</v>
      </c>
      <c r="K23" s="35">
        <v>6.4</v>
      </c>
      <c r="L23" s="7">
        <f t="shared" si="4"/>
        <v>4.7003525264394836</v>
      </c>
      <c r="M23" s="24">
        <f t="shared" si="6"/>
        <v>97.924010967489252</v>
      </c>
    </row>
    <row r="24" spans="1:13" x14ac:dyDescent="0.25">
      <c r="A24" s="5">
        <v>1929</v>
      </c>
      <c r="B24" s="27"/>
      <c r="C24" s="35">
        <v>135.75</v>
      </c>
      <c r="D24" s="35">
        <v>30.204374999999999</v>
      </c>
      <c r="E24" s="7">
        <f t="shared" si="0"/>
        <v>22.25</v>
      </c>
      <c r="F24" s="20">
        <f t="shared" si="1"/>
        <v>117.41424802110818</v>
      </c>
      <c r="G24" s="6">
        <v>0.59</v>
      </c>
      <c r="H24" s="35">
        <f t="shared" si="2"/>
        <v>17.82058125</v>
      </c>
      <c r="I24" s="7">
        <f t="shared" si="3"/>
        <v>13.573835000000001</v>
      </c>
      <c r="J24" s="20">
        <f t="shared" si="5"/>
        <v>135.83216927932119</v>
      </c>
      <c r="K24" s="35">
        <v>6.3</v>
      </c>
      <c r="L24" s="7">
        <f t="shared" si="4"/>
        <v>4.6408839779005522</v>
      </c>
      <c r="M24" s="24">
        <f t="shared" si="6"/>
        <v>96.685082872928177</v>
      </c>
    </row>
    <row r="25" spans="1:13" x14ac:dyDescent="0.25">
      <c r="A25" s="5">
        <v>1930</v>
      </c>
      <c r="B25" s="27"/>
      <c r="C25" s="35">
        <v>132.63</v>
      </c>
      <c r="D25" s="35">
        <v>22.374681000000002</v>
      </c>
      <c r="E25" s="7">
        <f t="shared" si="0"/>
        <v>16.87</v>
      </c>
      <c r="F25" s="20">
        <f t="shared" si="1"/>
        <v>89.023746701846974</v>
      </c>
      <c r="G25" s="6">
        <v>0.66</v>
      </c>
      <c r="H25" s="35">
        <f t="shared" si="2"/>
        <v>14.767289460000002</v>
      </c>
      <c r="I25" s="7">
        <f t="shared" si="3"/>
        <v>11.512762800000003</v>
      </c>
      <c r="J25" s="20">
        <f t="shared" si="5"/>
        <v>115.2072016141549</v>
      </c>
      <c r="K25" s="35">
        <v>6.3</v>
      </c>
      <c r="L25" s="7">
        <f t="shared" si="4"/>
        <v>4.7500565482922417</v>
      </c>
      <c r="M25" s="24">
        <f t="shared" si="6"/>
        <v>98.959511422755043</v>
      </c>
    </row>
    <row r="26" spans="1:13" x14ac:dyDescent="0.25">
      <c r="A26" s="5">
        <v>1931</v>
      </c>
      <c r="B26" s="27"/>
      <c r="C26" s="35">
        <v>127.72</v>
      </c>
      <c r="D26" s="35">
        <v>18.519399999999997</v>
      </c>
      <c r="E26" s="7">
        <f t="shared" si="0"/>
        <v>14.499999999999998</v>
      </c>
      <c r="F26" s="20">
        <f t="shared" si="1"/>
        <v>76.517150395778359</v>
      </c>
      <c r="G26" s="6">
        <v>0.5</v>
      </c>
      <c r="H26" s="35">
        <f t="shared" si="2"/>
        <v>9.2596999999999987</v>
      </c>
      <c r="I26" s="7">
        <f t="shared" si="3"/>
        <v>7.4964999999999993</v>
      </c>
      <c r="J26" s="20">
        <f t="shared" si="5"/>
        <v>75.016814113508175</v>
      </c>
      <c r="K26" s="35">
        <v>6.1</v>
      </c>
      <c r="L26" s="7">
        <f t="shared" si="4"/>
        <v>4.776072658941434</v>
      </c>
      <c r="M26" s="24">
        <f t="shared" si="6"/>
        <v>99.501513727946545</v>
      </c>
    </row>
    <row r="27" spans="1:13" x14ac:dyDescent="0.25">
      <c r="A27" s="5">
        <v>1932</v>
      </c>
      <c r="B27" s="27"/>
      <c r="C27" s="35">
        <v>122.1</v>
      </c>
      <c r="D27" s="35">
        <v>23.589719999999996</v>
      </c>
      <c r="E27" s="7">
        <f t="shared" si="0"/>
        <v>19.32</v>
      </c>
      <c r="F27" s="20">
        <f t="shared" si="1"/>
        <v>101.95250659630608</v>
      </c>
      <c r="G27" s="6">
        <v>0.53</v>
      </c>
      <c r="H27" s="35">
        <f t="shared" si="2"/>
        <v>12.502551599999999</v>
      </c>
      <c r="I27" s="7">
        <f t="shared" si="3"/>
        <v>10.587746399999999</v>
      </c>
      <c r="J27" s="20">
        <f t="shared" si="5"/>
        <v>105.95064410988667</v>
      </c>
      <c r="K27" s="35">
        <v>6</v>
      </c>
      <c r="L27" s="7">
        <f t="shared" si="4"/>
        <v>4.9140049140049147</v>
      </c>
      <c r="M27" s="24">
        <f t="shared" si="6"/>
        <v>102.37510237510239</v>
      </c>
    </row>
    <row r="28" spans="1:13" x14ac:dyDescent="0.25">
      <c r="A28" s="5">
        <v>1933</v>
      </c>
      <c r="B28" s="27"/>
      <c r="C28" s="35">
        <v>118.81</v>
      </c>
      <c r="D28" s="35">
        <v>18.855146999999999</v>
      </c>
      <c r="E28" s="7">
        <f t="shared" si="0"/>
        <v>15.87</v>
      </c>
      <c r="F28" s="20">
        <f t="shared" si="1"/>
        <v>83.746701846965692</v>
      </c>
      <c r="G28" s="6">
        <v>0.47</v>
      </c>
      <c r="H28" s="35">
        <f t="shared" si="2"/>
        <v>8.8619190899999989</v>
      </c>
      <c r="I28" s="7">
        <f t="shared" si="3"/>
        <v>7.7125025999999988</v>
      </c>
      <c r="J28" s="20">
        <f t="shared" si="5"/>
        <v>77.178333074654631</v>
      </c>
      <c r="K28" s="35">
        <v>5.6</v>
      </c>
      <c r="L28" s="7">
        <f t="shared" si="4"/>
        <v>4.7134079622927354</v>
      </c>
      <c r="M28" s="24">
        <f t="shared" si="6"/>
        <v>98.195999214431993</v>
      </c>
    </row>
    <row r="29" spans="1:13" x14ac:dyDescent="0.25">
      <c r="A29" s="5">
        <v>1934</v>
      </c>
      <c r="B29" s="27"/>
      <c r="C29" s="35">
        <v>120.47</v>
      </c>
      <c r="D29" s="35">
        <v>22.154432999999997</v>
      </c>
      <c r="E29" s="7">
        <f t="shared" si="0"/>
        <v>18.39</v>
      </c>
      <c r="F29" s="20">
        <f t="shared" si="1"/>
        <v>97.044854881266502</v>
      </c>
      <c r="G29" s="6">
        <v>0.66</v>
      </c>
      <c r="H29" s="35">
        <f t="shared" si="2"/>
        <v>14.62192578</v>
      </c>
      <c r="I29" s="7">
        <f t="shared" si="3"/>
        <v>12.550071600000001</v>
      </c>
      <c r="J29" s="20">
        <f t="shared" si="5"/>
        <v>125.58745925810956</v>
      </c>
      <c r="K29" s="35">
        <v>5.6</v>
      </c>
      <c r="L29" s="7">
        <f t="shared" si="4"/>
        <v>4.6484601975595581</v>
      </c>
      <c r="M29" s="24">
        <f t="shared" si="6"/>
        <v>96.842920782490793</v>
      </c>
    </row>
    <row r="30" spans="1:13" x14ac:dyDescent="0.25">
      <c r="A30" s="5">
        <v>1935</v>
      </c>
      <c r="B30" s="27"/>
      <c r="C30" s="35">
        <v>119.87</v>
      </c>
      <c r="D30" s="35">
        <v>21.720444000000004</v>
      </c>
      <c r="E30" s="7">
        <f t="shared" si="0"/>
        <v>18.12</v>
      </c>
      <c r="F30" s="20">
        <f t="shared" si="1"/>
        <v>95.620052770448567</v>
      </c>
      <c r="G30" s="6">
        <v>0.59</v>
      </c>
      <c r="H30" s="35">
        <f t="shared" si="2"/>
        <v>12.815061960000001</v>
      </c>
      <c r="I30" s="7">
        <f t="shared" si="3"/>
        <v>11.054287200000001</v>
      </c>
      <c r="J30" s="20">
        <f t="shared" si="5"/>
        <v>110.61927673444048</v>
      </c>
      <c r="K30" s="35">
        <v>5.6</v>
      </c>
      <c r="L30" s="7">
        <f t="shared" si="4"/>
        <v>4.6717277050137644</v>
      </c>
      <c r="M30" s="24">
        <f t="shared" si="6"/>
        <v>97.327660521120094</v>
      </c>
    </row>
    <row r="31" spans="1:13" x14ac:dyDescent="0.25">
      <c r="A31" s="5">
        <v>1936</v>
      </c>
      <c r="B31" s="27"/>
      <c r="C31" s="35">
        <v>120.23</v>
      </c>
      <c r="D31" s="35">
        <v>18.515420000000002</v>
      </c>
      <c r="E31" s="7">
        <f t="shared" si="0"/>
        <v>15.4</v>
      </c>
      <c r="F31" s="20">
        <f t="shared" si="1"/>
        <v>81.266490765171511</v>
      </c>
      <c r="G31" s="6">
        <v>0.67</v>
      </c>
      <c r="H31" s="35">
        <f t="shared" si="2"/>
        <v>12.405331400000003</v>
      </c>
      <c r="I31" s="7">
        <f t="shared" si="3"/>
        <v>10.668812000000003</v>
      </c>
      <c r="J31" s="20">
        <f t="shared" si="5"/>
        <v>106.76186041699003</v>
      </c>
      <c r="K31" s="35">
        <v>5.6</v>
      </c>
      <c r="L31" s="7">
        <f t="shared" si="4"/>
        <v>4.6577393329451873</v>
      </c>
      <c r="M31" s="24">
        <f t="shared" si="6"/>
        <v>97.036236103024748</v>
      </c>
    </row>
    <row r="32" spans="1:13" x14ac:dyDescent="0.25">
      <c r="A32" s="5">
        <v>1937</v>
      </c>
      <c r="B32" s="27"/>
      <c r="C32" s="35">
        <v>122.99</v>
      </c>
      <c r="D32" s="35">
        <v>17.735157999999998</v>
      </c>
      <c r="E32" s="7">
        <f t="shared" si="0"/>
        <v>14.42</v>
      </c>
      <c r="F32" s="20">
        <f t="shared" si="1"/>
        <v>76.094986807387869</v>
      </c>
      <c r="G32" s="6">
        <v>0.51</v>
      </c>
      <c r="H32" s="35">
        <f t="shared" si="2"/>
        <v>9.0449305799999991</v>
      </c>
      <c r="I32" s="7">
        <f t="shared" si="3"/>
        <v>7.6042427999999997</v>
      </c>
      <c r="J32" s="20">
        <f t="shared" si="5"/>
        <v>76.094986807387841</v>
      </c>
      <c r="K32" s="35">
        <v>5.6</v>
      </c>
      <c r="L32" s="7">
        <f t="shared" si="4"/>
        <v>4.5532157085941947</v>
      </c>
      <c r="M32" s="24">
        <f t="shared" si="6"/>
        <v>94.858660595712394</v>
      </c>
    </row>
    <row r="33" spans="1:13" x14ac:dyDescent="0.25">
      <c r="A33" s="5">
        <v>1938</v>
      </c>
      <c r="B33" s="27"/>
      <c r="C33" s="35">
        <v>127.42</v>
      </c>
      <c r="D33" s="35">
        <v>23.356085999999998</v>
      </c>
      <c r="E33" s="7">
        <f t="shared" si="0"/>
        <v>18.329999999999995</v>
      </c>
      <c r="F33" s="20">
        <f t="shared" si="1"/>
        <v>96.728232189973596</v>
      </c>
      <c r="G33" s="6">
        <v>0.54</v>
      </c>
      <c r="H33" s="35">
        <f t="shared" si="2"/>
        <v>12.61228644</v>
      </c>
      <c r="I33" s="7">
        <f t="shared" si="3"/>
        <v>10.234738800000001</v>
      </c>
      <c r="J33" s="20">
        <f t="shared" si="5"/>
        <v>102.41812820114853</v>
      </c>
      <c r="K33" s="35">
        <v>5.8</v>
      </c>
      <c r="L33" s="7">
        <f t="shared" si="4"/>
        <v>4.551875686705384</v>
      </c>
      <c r="M33" s="24">
        <f t="shared" si="6"/>
        <v>94.830743473028832</v>
      </c>
    </row>
    <row r="34" spans="1:13" x14ac:dyDescent="0.25">
      <c r="A34" s="5">
        <v>1939</v>
      </c>
      <c r="B34" s="27"/>
      <c r="C34" s="35">
        <v>127.29</v>
      </c>
      <c r="D34" s="35">
        <v>23.154051000000003</v>
      </c>
      <c r="E34" s="7">
        <f t="shared" si="0"/>
        <v>18.190000000000001</v>
      </c>
      <c r="F34" s="20">
        <f t="shared" si="1"/>
        <v>95.989445910290243</v>
      </c>
      <c r="G34" s="6">
        <v>0.62</v>
      </c>
      <c r="H34" s="35">
        <f t="shared" si="2"/>
        <v>14.355511620000001</v>
      </c>
      <c r="I34" s="7">
        <f t="shared" si="3"/>
        <v>11.6612452</v>
      </c>
      <c r="J34" s="20">
        <f t="shared" si="5"/>
        <v>116.69305189094106</v>
      </c>
      <c r="K34" s="35">
        <v>5.8</v>
      </c>
      <c r="L34" s="7">
        <f t="shared" si="4"/>
        <v>4.5565244716788431</v>
      </c>
      <c r="M34" s="24">
        <f t="shared" si="6"/>
        <v>94.927593159975899</v>
      </c>
    </row>
    <row r="35" spans="1:13" x14ac:dyDescent="0.25">
      <c r="A35" s="5">
        <v>1940</v>
      </c>
      <c r="B35" s="27"/>
      <c r="C35" s="35">
        <v>131.75</v>
      </c>
      <c r="D35" s="35">
        <v>24.255174999999998</v>
      </c>
      <c r="E35" s="7">
        <f t="shared" si="0"/>
        <v>18.41</v>
      </c>
      <c r="F35" s="20">
        <f t="shared" si="1"/>
        <v>97.150395778364114</v>
      </c>
      <c r="G35" s="6">
        <v>0.62</v>
      </c>
      <c r="H35" s="35">
        <f t="shared" si="2"/>
        <v>15.038208499999998</v>
      </c>
      <c r="I35" s="7">
        <f t="shared" si="3"/>
        <v>11.802282799999999</v>
      </c>
      <c r="J35" s="20">
        <f t="shared" si="5"/>
        <v>118.10440271095241</v>
      </c>
      <c r="K35" s="35">
        <v>5.8</v>
      </c>
      <c r="L35" s="7">
        <f t="shared" si="4"/>
        <v>4.4022770398481974</v>
      </c>
      <c r="M35" s="24">
        <f t="shared" si="6"/>
        <v>91.714104996837449</v>
      </c>
    </row>
    <row r="36" spans="1:13" x14ac:dyDescent="0.25">
      <c r="A36" s="5">
        <v>1941</v>
      </c>
      <c r="B36" s="27"/>
      <c r="C36" s="35">
        <v>137.81</v>
      </c>
      <c r="D36" s="35">
        <v>25.343259000000003</v>
      </c>
      <c r="E36" s="7">
        <f t="shared" si="0"/>
        <v>18.39</v>
      </c>
      <c r="F36" s="20">
        <f t="shared" si="1"/>
        <v>97.044854881266502</v>
      </c>
      <c r="G36" s="6">
        <v>0.61</v>
      </c>
      <c r="H36" s="35">
        <f t="shared" si="2"/>
        <v>15.459387990000002</v>
      </c>
      <c r="I36" s="7">
        <f t="shared" si="3"/>
        <v>11.599308600000002</v>
      </c>
      <c r="J36" s="20">
        <f t="shared" si="5"/>
        <v>116.07325779916189</v>
      </c>
      <c r="K36" s="35">
        <v>5.3</v>
      </c>
      <c r="L36" s="7">
        <f t="shared" si="4"/>
        <v>3.845874755097598</v>
      </c>
      <c r="M36" s="24">
        <f t="shared" si="6"/>
        <v>80.122390731199971</v>
      </c>
    </row>
    <row r="37" spans="1:13" x14ac:dyDescent="0.25">
      <c r="A37" s="5">
        <v>1942</v>
      </c>
      <c r="B37" s="27"/>
      <c r="C37" s="35">
        <v>149.38999999999999</v>
      </c>
      <c r="D37" s="35">
        <v>30.102084999999992</v>
      </c>
      <c r="E37" s="7">
        <f t="shared" si="0"/>
        <v>20.149999999999999</v>
      </c>
      <c r="F37" s="20">
        <f t="shared" si="1"/>
        <v>106.33245382585753</v>
      </c>
      <c r="G37" s="6">
        <v>0.53</v>
      </c>
      <c r="H37" s="35">
        <f t="shared" si="2"/>
        <v>15.954105049999997</v>
      </c>
      <c r="I37" s="7">
        <f t="shared" si="3"/>
        <v>11.042603</v>
      </c>
      <c r="J37" s="20">
        <f t="shared" si="5"/>
        <v>110.50235397589113</v>
      </c>
      <c r="K37" s="35">
        <v>5.0999999999999996</v>
      </c>
      <c r="L37" s="7">
        <f t="shared" si="4"/>
        <v>3.4138831247071426</v>
      </c>
      <c r="M37" s="24">
        <f t="shared" si="6"/>
        <v>71.122565098065465</v>
      </c>
    </row>
    <row r="38" spans="1:13" x14ac:dyDescent="0.25">
      <c r="A38" s="5">
        <v>1943</v>
      </c>
      <c r="B38" s="27"/>
      <c r="C38" s="35">
        <v>158.5</v>
      </c>
      <c r="D38" s="35">
        <v>33.063099999999999</v>
      </c>
      <c r="E38" s="7">
        <f t="shared" ref="E38:E69" si="7">D38*$C$6/C38</f>
        <v>20.86</v>
      </c>
      <c r="F38" s="20">
        <f t="shared" ref="F38:F69" si="8">E38/$E$6*100</f>
        <v>110.07915567282322</v>
      </c>
      <c r="G38" s="6">
        <v>0.62</v>
      </c>
      <c r="H38" s="35">
        <f t="shared" ref="H38:H69" si="9">G38*D38</f>
        <v>20.499122</v>
      </c>
      <c r="I38" s="7">
        <f t="shared" ref="I38:I69" si="10">H38*$C$7/C38</f>
        <v>13.372928800000002</v>
      </c>
      <c r="J38" s="20">
        <f t="shared" si="5"/>
        <v>133.82171866107922</v>
      </c>
      <c r="K38" s="35">
        <v>5.0999999999999996</v>
      </c>
      <c r="L38" s="7">
        <f t="shared" ref="L38:L69" si="11">K38/C38*100</f>
        <v>3.2176656151419554</v>
      </c>
      <c r="M38" s="24">
        <f t="shared" si="6"/>
        <v>67.034700315457414</v>
      </c>
    </row>
    <row r="39" spans="1:13" x14ac:dyDescent="0.25">
      <c r="A39" s="5">
        <v>1944</v>
      </c>
      <c r="B39" s="27"/>
      <c r="C39" s="35">
        <v>164.05</v>
      </c>
      <c r="D39" s="35">
        <v>39.683695000000007</v>
      </c>
      <c r="E39" s="7">
        <f t="shared" si="7"/>
        <v>24.19</v>
      </c>
      <c r="F39" s="20">
        <f t="shared" si="8"/>
        <v>127.65171503957784</v>
      </c>
      <c r="G39" s="6">
        <v>0.49</v>
      </c>
      <c r="H39" s="35">
        <f t="shared" si="9"/>
        <v>19.445010550000003</v>
      </c>
      <c r="I39" s="7">
        <f t="shared" si="10"/>
        <v>12.256105400000001</v>
      </c>
      <c r="J39" s="20">
        <f t="shared" si="5"/>
        <v>122.64576543018262</v>
      </c>
      <c r="K39" s="35">
        <v>5.0999999999999996</v>
      </c>
      <c r="L39" s="7">
        <f t="shared" si="11"/>
        <v>3.1088082901554399</v>
      </c>
      <c r="M39" s="24">
        <f t="shared" si="6"/>
        <v>64.766839378238345</v>
      </c>
    </row>
    <row r="40" spans="1:13" x14ac:dyDescent="0.25">
      <c r="A40" s="5">
        <v>1945</v>
      </c>
      <c r="B40" s="27"/>
      <c r="C40" s="35">
        <v>168.31</v>
      </c>
      <c r="D40" s="35">
        <v>39.687497999999998</v>
      </c>
      <c r="E40" s="7">
        <f t="shared" si="7"/>
        <v>23.58</v>
      </c>
      <c r="F40" s="20">
        <f t="shared" si="8"/>
        <v>124.43271767810027</v>
      </c>
      <c r="G40" s="6">
        <v>0.44</v>
      </c>
      <c r="H40" s="35">
        <f t="shared" si="9"/>
        <v>17.46249912</v>
      </c>
      <c r="I40" s="7">
        <f t="shared" si="10"/>
        <v>10.727956800000001</v>
      </c>
      <c r="J40" s="20">
        <f t="shared" si="5"/>
        <v>107.35371721247866</v>
      </c>
      <c r="K40" s="35">
        <v>5.5</v>
      </c>
      <c r="L40" s="7">
        <f t="shared" si="11"/>
        <v>3.2677796922345674</v>
      </c>
      <c r="M40" s="24">
        <f t="shared" si="6"/>
        <v>68.078743588220163</v>
      </c>
    </row>
    <row r="41" spans="1:13" x14ac:dyDescent="0.25">
      <c r="A41" s="5">
        <v>1946</v>
      </c>
      <c r="B41" s="27"/>
      <c r="C41" s="35">
        <v>170.67</v>
      </c>
      <c r="D41" s="35">
        <v>41.336273999999996</v>
      </c>
      <c r="E41" s="7">
        <f t="shared" si="7"/>
        <v>24.22</v>
      </c>
      <c r="F41" s="20">
        <f t="shared" si="8"/>
        <v>127.81002638522428</v>
      </c>
      <c r="G41" s="6">
        <v>0.48</v>
      </c>
      <c r="H41" s="35">
        <f t="shared" si="9"/>
        <v>19.841411519999998</v>
      </c>
      <c r="I41" s="7">
        <f t="shared" si="10"/>
        <v>12.0208704</v>
      </c>
      <c r="J41" s="20">
        <f t="shared" si="5"/>
        <v>120.29178953903458</v>
      </c>
      <c r="K41" s="35">
        <v>5.6</v>
      </c>
      <c r="L41" s="7">
        <f t="shared" si="11"/>
        <v>3.2811859143376108</v>
      </c>
      <c r="M41" s="24">
        <f t="shared" si="6"/>
        <v>68.358039882033566</v>
      </c>
    </row>
    <row r="42" spans="1:13" x14ac:dyDescent="0.25">
      <c r="A42" s="5">
        <v>1947</v>
      </c>
      <c r="B42" s="27"/>
      <c r="C42" s="35">
        <v>177.83</v>
      </c>
      <c r="D42" s="35">
        <v>44.63533000000001</v>
      </c>
      <c r="E42" s="7">
        <f t="shared" si="7"/>
        <v>25.100000000000005</v>
      </c>
      <c r="F42" s="20">
        <f t="shared" si="8"/>
        <v>132.4538258575198</v>
      </c>
      <c r="G42" s="6">
        <v>0.5</v>
      </c>
      <c r="H42" s="35">
        <f t="shared" si="9"/>
        <v>22.317665000000005</v>
      </c>
      <c r="I42" s="7">
        <f t="shared" si="10"/>
        <v>12.976700000000001</v>
      </c>
      <c r="J42" s="20">
        <f t="shared" si="5"/>
        <v>129.85669201717624</v>
      </c>
      <c r="K42" s="35">
        <v>5.6</v>
      </c>
      <c r="L42" s="7">
        <f t="shared" si="11"/>
        <v>3.1490749592307257</v>
      </c>
      <c r="M42" s="24">
        <f t="shared" si="6"/>
        <v>65.605728317306784</v>
      </c>
    </row>
    <row r="43" spans="1:13" x14ac:dyDescent="0.25">
      <c r="A43" s="5">
        <v>1948</v>
      </c>
      <c r="B43" s="27"/>
      <c r="C43" s="35">
        <v>188.15</v>
      </c>
      <c r="D43" s="35">
        <v>45.193629999999999</v>
      </c>
      <c r="E43" s="7">
        <f t="shared" si="7"/>
        <v>24.02</v>
      </c>
      <c r="F43" s="20">
        <f t="shared" si="8"/>
        <v>126.75461741424803</v>
      </c>
      <c r="G43" s="6">
        <v>0.54</v>
      </c>
      <c r="H43" s="35">
        <f t="shared" si="9"/>
        <v>24.404560200000002</v>
      </c>
      <c r="I43" s="7">
        <f t="shared" si="10"/>
        <v>13.4118072</v>
      </c>
      <c r="J43" s="20">
        <f t="shared" si="5"/>
        <v>134.21077137979199</v>
      </c>
      <c r="K43" s="35">
        <v>5.8</v>
      </c>
      <c r="L43" s="7">
        <f t="shared" si="11"/>
        <v>3.0826468243422798</v>
      </c>
      <c r="M43" s="24">
        <f t="shared" si="6"/>
        <v>64.221808840464163</v>
      </c>
    </row>
    <row r="44" spans="1:13" x14ac:dyDescent="0.25">
      <c r="A44" s="5">
        <v>1949</v>
      </c>
      <c r="B44" s="27"/>
      <c r="C44" s="35">
        <v>195.11</v>
      </c>
      <c r="D44" s="35">
        <v>47.392218999999997</v>
      </c>
      <c r="E44" s="7">
        <f t="shared" si="7"/>
        <v>24.289999999999996</v>
      </c>
      <c r="F44" s="20">
        <f t="shared" si="8"/>
        <v>128.17941952506595</v>
      </c>
      <c r="G44" s="6">
        <v>0.5</v>
      </c>
      <c r="H44" s="35">
        <f t="shared" si="9"/>
        <v>23.696109499999999</v>
      </c>
      <c r="I44" s="7">
        <f t="shared" si="10"/>
        <v>12.557929999999999</v>
      </c>
      <c r="J44" s="20">
        <f t="shared" si="5"/>
        <v>125.66609757359404</v>
      </c>
      <c r="K44" s="35">
        <v>6.1</v>
      </c>
      <c r="L44" s="7">
        <f t="shared" si="11"/>
        <v>3.1264414945415404</v>
      </c>
      <c r="M44" s="24">
        <f t="shared" si="6"/>
        <v>65.134197802948762</v>
      </c>
    </row>
    <row r="45" spans="1:13" x14ac:dyDescent="0.25">
      <c r="A45" s="5">
        <v>1950</v>
      </c>
      <c r="B45" s="27"/>
      <c r="C45" s="35">
        <v>202.92</v>
      </c>
      <c r="D45" s="35">
        <v>47.402111999999995</v>
      </c>
      <c r="E45" s="7">
        <f t="shared" si="7"/>
        <v>23.36</v>
      </c>
      <c r="F45" s="20">
        <f t="shared" si="8"/>
        <v>123.27176781002638</v>
      </c>
      <c r="G45" s="6">
        <v>0.52</v>
      </c>
      <c r="H45" s="35">
        <f t="shared" si="9"/>
        <v>24.649098239999997</v>
      </c>
      <c r="I45" s="7">
        <f t="shared" si="10"/>
        <v>12.560204799999999</v>
      </c>
      <c r="J45" s="20">
        <f t="shared" si="5"/>
        <v>125.68886129649745</v>
      </c>
      <c r="K45" s="35">
        <v>6.4</v>
      </c>
      <c r="L45" s="7">
        <f t="shared" si="11"/>
        <v>3.1539522964715161</v>
      </c>
      <c r="M45" s="24">
        <f t="shared" si="6"/>
        <v>65.707339509823257</v>
      </c>
    </row>
    <row r="46" spans="1:13" x14ac:dyDescent="0.25">
      <c r="A46" s="5">
        <v>1951</v>
      </c>
      <c r="B46" s="27"/>
      <c r="C46" s="35">
        <v>217.73</v>
      </c>
      <c r="D46" s="35">
        <v>51.797966999999993</v>
      </c>
      <c r="E46" s="7">
        <f t="shared" si="7"/>
        <v>23.789999999999996</v>
      </c>
      <c r="F46" s="20">
        <f t="shared" si="8"/>
        <v>125.5408970976253</v>
      </c>
      <c r="G46" s="6">
        <v>0.71</v>
      </c>
      <c r="H46" s="35">
        <f t="shared" si="9"/>
        <v>36.77655656999999</v>
      </c>
      <c r="I46" s="7">
        <f t="shared" si="10"/>
        <v>17.465190599999996</v>
      </c>
      <c r="J46" s="20">
        <f t="shared" si="5"/>
        <v>174.77262144963518</v>
      </c>
      <c r="K46" s="35">
        <v>6.6</v>
      </c>
      <c r="L46" s="7">
        <f t="shared" si="11"/>
        <v>3.0312772700133195</v>
      </c>
      <c r="M46" s="24">
        <f t="shared" si="6"/>
        <v>63.151609791944161</v>
      </c>
    </row>
    <row r="47" spans="1:13" x14ac:dyDescent="0.25">
      <c r="A47" s="5">
        <v>1952</v>
      </c>
      <c r="B47" s="27"/>
      <c r="C47" s="35">
        <v>236.67</v>
      </c>
      <c r="D47" s="35">
        <v>55.664783999999997</v>
      </c>
      <c r="E47" s="7">
        <f t="shared" si="7"/>
        <v>23.52</v>
      </c>
      <c r="F47" s="20">
        <f t="shared" si="8"/>
        <v>124.11609498680738</v>
      </c>
      <c r="G47" s="6">
        <v>0.74</v>
      </c>
      <c r="H47" s="35">
        <f t="shared" si="9"/>
        <v>41.191940159999994</v>
      </c>
      <c r="I47" s="7">
        <f t="shared" si="10"/>
        <v>17.996563200000001</v>
      </c>
      <c r="J47" s="20">
        <f t="shared" si="5"/>
        <v>180.09002017693618</v>
      </c>
      <c r="K47" s="35">
        <v>6.9</v>
      </c>
      <c r="L47" s="7">
        <f t="shared" si="11"/>
        <v>2.915451895043732</v>
      </c>
      <c r="M47" s="24">
        <f t="shared" si="6"/>
        <v>60.738581146744423</v>
      </c>
    </row>
    <row r="48" spans="1:13" x14ac:dyDescent="0.25">
      <c r="A48" s="5">
        <v>1953</v>
      </c>
      <c r="B48" s="27"/>
      <c r="C48" s="35">
        <v>244.95</v>
      </c>
      <c r="D48" s="35">
        <v>59.620829999999998</v>
      </c>
      <c r="E48" s="7">
        <f t="shared" si="7"/>
        <v>24.34</v>
      </c>
      <c r="F48" s="20">
        <f t="shared" si="8"/>
        <v>128.44327176781002</v>
      </c>
      <c r="G48" s="6">
        <v>0.6</v>
      </c>
      <c r="H48" s="35">
        <f t="shared" si="9"/>
        <v>35.772497999999999</v>
      </c>
      <c r="I48" s="7">
        <f t="shared" si="10"/>
        <v>15.100536</v>
      </c>
      <c r="J48" s="20">
        <f t="shared" si="5"/>
        <v>151.1097314915412</v>
      </c>
      <c r="K48" s="35">
        <v>7.4</v>
      </c>
      <c r="L48" s="7">
        <f t="shared" si="11"/>
        <v>3.0210246989181471</v>
      </c>
      <c r="M48" s="24">
        <f t="shared" si="6"/>
        <v>62.938014560794727</v>
      </c>
    </row>
    <row r="49" spans="1:13" x14ac:dyDescent="0.25">
      <c r="A49" s="5">
        <v>1954</v>
      </c>
      <c r="B49" s="27"/>
      <c r="C49" s="35">
        <v>249.36</v>
      </c>
      <c r="D49" s="35">
        <v>60.619416000000001</v>
      </c>
      <c r="E49" s="7">
        <f t="shared" si="7"/>
        <v>24.31</v>
      </c>
      <c r="F49" s="20">
        <f t="shared" si="8"/>
        <v>128.28496042216361</v>
      </c>
      <c r="G49" s="6">
        <v>0.62</v>
      </c>
      <c r="H49" s="35">
        <f t="shared" si="9"/>
        <v>37.58403792</v>
      </c>
      <c r="I49" s="7">
        <f t="shared" si="10"/>
        <v>15.584654799999999</v>
      </c>
      <c r="J49" s="20">
        <f t="shared" si="5"/>
        <v>155.95426561125768</v>
      </c>
      <c r="K49" s="35">
        <v>8.1</v>
      </c>
      <c r="L49" s="7">
        <f t="shared" si="11"/>
        <v>3.2483156881616937</v>
      </c>
      <c r="M49" s="24">
        <f t="shared" si="6"/>
        <v>67.673243503368624</v>
      </c>
    </row>
    <row r="50" spans="1:13" x14ac:dyDescent="0.25">
      <c r="A50" s="5">
        <v>1955</v>
      </c>
      <c r="B50" s="27"/>
      <c r="C50" s="35">
        <v>257.33999999999997</v>
      </c>
      <c r="D50" s="35">
        <v>59.625678000000001</v>
      </c>
      <c r="E50" s="7">
        <f t="shared" si="7"/>
        <v>23.17</v>
      </c>
      <c r="F50" s="20">
        <f t="shared" si="8"/>
        <v>122.26912928759897</v>
      </c>
      <c r="G50" s="6">
        <v>0.54</v>
      </c>
      <c r="H50" s="35">
        <f t="shared" si="9"/>
        <v>32.19786612</v>
      </c>
      <c r="I50" s="7">
        <f t="shared" si="10"/>
        <v>12.937201200000002</v>
      </c>
      <c r="J50" s="20">
        <f t="shared" si="5"/>
        <v>129.46143101039888</v>
      </c>
      <c r="K50" s="35">
        <v>8.1</v>
      </c>
      <c r="L50" s="7">
        <f t="shared" si="11"/>
        <v>3.1475868500816047</v>
      </c>
      <c r="M50" s="24">
        <f t="shared" si="6"/>
        <v>65.574726043366766</v>
      </c>
    </row>
    <row r="51" spans="1:13" x14ac:dyDescent="0.25">
      <c r="A51" s="5">
        <v>1956</v>
      </c>
      <c r="B51" s="27"/>
      <c r="C51" s="35">
        <v>262.23</v>
      </c>
      <c r="D51" s="35">
        <v>58.739519999999999</v>
      </c>
      <c r="E51" s="7">
        <f t="shared" si="7"/>
        <v>22.4</v>
      </c>
      <c r="F51" s="20">
        <f t="shared" si="8"/>
        <v>118.20580474934037</v>
      </c>
      <c r="G51" s="6">
        <v>0.63</v>
      </c>
      <c r="H51" s="35">
        <f t="shared" si="9"/>
        <v>37.005897599999997</v>
      </c>
      <c r="I51" s="7">
        <f t="shared" si="10"/>
        <v>14.591807999999999</v>
      </c>
      <c r="J51" s="20">
        <f t="shared" si="5"/>
        <v>146.01893527859687</v>
      </c>
      <c r="K51" s="35">
        <v>8.1</v>
      </c>
      <c r="L51" s="7">
        <f t="shared" si="11"/>
        <v>3.0888914311863629</v>
      </c>
      <c r="M51" s="24">
        <f t="shared" si="6"/>
        <v>64.351904816382572</v>
      </c>
    </row>
    <row r="52" spans="1:13" x14ac:dyDescent="0.25">
      <c r="A52" s="5">
        <v>1957</v>
      </c>
      <c r="B52" s="27"/>
      <c r="C52" s="35">
        <v>270.10000000000002</v>
      </c>
      <c r="D52" s="35">
        <v>55.559570000000001</v>
      </c>
      <c r="E52" s="7">
        <f t="shared" si="7"/>
        <v>20.57</v>
      </c>
      <c r="F52" s="20">
        <f t="shared" si="8"/>
        <v>108.54881266490766</v>
      </c>
      <c r="G52" s="6">
        <v>0.57999999999999996</v>
      </c>
      <c r="H52" s="35">
        <f t="shared" si="9"/>
        <v>32.224550600000001</v>
      </c>
      <c r="I52" s="7">
        <f t="shared" si="10"/>
        <v>12.336240399999999</v>
      </c>
      <c r="J52" s="20">
        <f t="shared" si="5"/>
        <v>123.44766930518907</v>
      </c>
      <c r="K52" s="35">
        <v>8.1</v>
      </c>
      <c r="L52" s="7">
        <f t="shared" si="11"/>
        <v>2.9988893002591626</v>
      </c>
      <c r="M52" s="24">
        <f t="shared" si="6"/>
        <v>62.476860422065897</v>
      </c>
    </row>
    <row r="53" spans="1:13" x14ac:dyDescent="0.25">
      <c r="A53" s="5">
        <v>1958</v>
      </c>
      <c r="B53" s="27"/>
      <c r="C53" s="35">
        <v>279.55</v>
      </c>
      <c r="D53" s="35">
        <v>55.546585000000007</v>
      </c>
      <c r="E53" s="7">
        <f t="shared" si="7"/>
        <v>19.87</v>
      </c>
      <c r="F53" s="20">
        <f t="shared" si="8"/>
        <v>104.85488126649078</v>
      </c>
      <c r="G53" s="6">
        <v>0.57999999999999996</v>
      </c>
      <c r="H53" s="35">
        <f t="shared" si="9"/>
        <v>32.217019300000004</v>
      </c>
      <c r="I53" s="7">
        <f t="shared" si="10"/>
        <v>11.916436400000002</v>
      </c>
      <c r="J53" s="20">
        <f t="shared" si="5"/>
        <v>119.24672771483262</v>
      </c>
      <c r="K53" s="35">
        <v>8.1</v>
      </c>
      <c r="L53" s="7">
        <f t="shared" si="11"/>
        <v>2.8975138615632265</v>
      </c>
      <c r="M53" s="24">
        <f t="shared" si="6"/>
        <v>60.36487211590056</v>
      </c>
    </row>
    <row r="54" spans="1:13" x14ac:dyDescent="0.25">
      <c r="A54" s="5">
        <v>1959</v>
      </c>
      <c r="B54" s="27"/>
      <c r="C54" s="35">
        <v>282.91000000000003</v>
      </c>
      <c r="D54" s="35">
        <v>56.101053</v>
      </c>
      <c r="E54" s="7">
        <f t="shared" si="7"/>
        <v>19.829999999999998</v>
      </c>
      <c r="F54" s="20">
        <f t="shared" si="8"/>
        <v>104.64379947229551</v>
      </c>
      <c r="G54" s="6">
        <v>0.63</v>
      </c>
      <c r="H54" s="35">
        <f t="shared" si="9"/>
        <v>35.343663390000003</v>
      </c>
      <c r="I54" s="7">
        <f t="shared" si="10"/>
        <v>12.917658600000001</v>
      </c>
      <c r="J54" s="20">
        <f t="shared" si="5"/>
        <v>129.26586993636505</v>
      </c>
      <c r="K54" s="35">
        <v>8.1999999999999993</v>
      </c>
      <c r="L54" s="7">
        <f t="shared" si="11"/>
        <v>2.8984482697677705</v>
      </c>
      <c r="M54" s="24">
        <f t="shared" si="6"/>
        <v>60.384338953495217</v>
      </c>
    </row>
    <row r="55" spans="1:13" x14ac:dyDescent="0.25">
      <c r="A55" s="5">
        <v>1960</v>
      </c>
      <c r="B55" s="27"/>
      <c r="C55" s="35">
        <v>286.87</v>
      </c>
      <c r="D55" s="35">
        <v>56.427329000000007</v>
      </c>
      <c r="E55" s="7">
        <f t="shared" si="7"/>
        <v>19.670000000000002</v>
      </c>
      <c r="F55" s="20">
        <f t="shared" si="8"/>
        <v>103.79947229551452</v>
      </c>
      <c r="G55" s="6">
        <v>0.64</v>
      </c>
      <c r="H55" s="35">
        <f t="shared" si="9"/>
        <v>36.113490560000002</v>
      </c>
      <c r="I55" s="7">
        <f t="shared" si="10"/>
        <v>13.016819200000002</v>
      </c>
      <c r="J55" s="20">
        <f t="shared" si="5"/>
        <v>130.25816131201822</v>
      </c>
      <c r="K55" s="35">
        <v>8.9</v>
      </c>
      <c r="L55" s="7">
        <f t="shared" si="11"/>
        <v>3.1024505873740718</v>
      </c>
      <c r="M55" s="24">
        <f t="shared" si="6"/>
        <v>64.634387236959839</v>
      </c>
    </row>
    <row r="56" spans="1:13" x14ac:dyDescent="0.25">
      <c r="A56" s="5">
        <v>1961</v>
      </c>
      <c r="B56" s="27"/>
      <c r="C56" s="35">
        <v>292.02999999999997</v>
      </c>
      <c r="D56" s="35">
        <v>56.829037999999997</v>
      </c>
      <c r="E56" s="7">
        <f t="shared" si="7"/>
        <v>19.46</v>
      </c>
      <c r="F56" s="20">
        <f t="shared" si="8"/>
        <v>102.69129287598946</v>
      </c>
      <c r="G56" s="6">
        <v>0.62</v>
      </c>
      <c r="H56" s="35">
        <f t="shared" si="9"/>
        <v>35.234003559999998</v>
      </c>
      <c r="I56" s="7">
        <f t="shared" si="10"/>
        <v>12.4754168</v>
      </c>
      <c r="J56" s="20">
        <f t="shared" si="5"/>
        <v>124.84039526100675</v>
      </c>
      <c r="K56" s="35">
        <v>8.9</v>
      </c>
      <c r="L56" s="7">
        <f t="shared" si="11"/>
        <v>3.0476320925932274</v>
      </c>
      <c r="M56" s="24">
        <f t="shared" si="6"/>
        <v>63.492335262358914</v>
      </c>
    </row>
    <row r="57" spans="1:13" x14ac:dyDescent="0.25">
      <c r="A57" s="5">
        <v>1962</v>
      </c>
      <c r="B57" s="27"/>
      <c r="C57" s="35">
        <v>297.29000000000002</v>
      </c>
      <c r="D57" s="35">
        <v>56.455371</v>
      </c>
      <c r="E57" s="7">
        <f t="shared" si="7"/>
        <v>18.989999999999998</v>
      </c>
      <c r="F57" s="20">
        <f t="shared" si="8"/>
        <v>100.21108179419525</v>
      </c>
      <c r="G57" s="6">
        <v>0.51</v>
      </c>
      <c r="H57" s="35">
        <f t="shared" si="9"/>
        <v>28.792239210000002</v>
      </c>
      <c r="I57" s="7">
        <f t="shared" si="10"/>
        <v>10.0141866</v>
      </c>
      <c r="J57" s="20">
        <f t="shared" si="5"/>
        <v>100.21108179419525</v>
      </c>
      <c r="K57" s="35">
        <v>8.9</v>
      </c>
      <c r="L57" s="7">
        <f t="shared" si="11"/>
        <v>2.9937098456053008</v>
      </c>
      <c r="M57" s="24">
        <f t="shared" si="6"/>
        <v>62.368955116777101</v>
      </c>
    </row>
    <row r="58" spans="1:13" x14ac:dyDescent="0.25">
      <c r="A58" s="5">
        <v>1963</v>
      </c>
      <c r="B58" s="27"/>
      <c r="C58" s="35">
        <v>300.56</v>
      </c>
      <c r="D58" s="35">
        <v>56.59544799999999</v>
      </c>
      <c r="E58" s="7">
        <f t="shared" si="7"/>
        <v>18.829999999999995</v>
      </c>
      <c r="F58" s="20">
        <f t="shared" si="8"/>
        <v>99.366754617414216</v>
      </c>
      <c r="G58" s="6">
        <v>0.57999999999999996</v>
      </c>
      <c r="H58" s="35">
        <f t="shared" si="9"/>
        <v>32.82535983999999</v>
      </c>
      <c r="I58" s="7">
        <f t="shared" si="10"/>
        <v>11.292727599999997</v>
      </c>
      <c r="J58" s="20">
        <f t="shared" si="5"/>
        <v>113.00532878058871</v>
      </c>
      <c r="K58" s="35">
        <v>8.9</v>
      </c>
      <c r="L58" s="7">
        <f t="shared" si="11"/>
        <v>2.9611392068139475</v>
      </c>
      <c r="M58" s="24">
        <f t="shared" si="6"/>
        <v>61.690400141957248</v>
      </c>
    </row>
    <row r="59" spans="1:13" x14ac:dyDescent="0.25">
      <c r="A59" s="5">
        <v>1964</v>
      </c>
      <c r="B59" s="27"/>
      <c r="C59" s="35">
        <v>307.77</v>
      </c>
      <c r="D59" s="35">
        <v>59.584271999999991</v>
      </c>
      <c r="E59" s="7">
        <f t="shared" si="7"/>
        <v>19.36</v>
      </c>
      <c r="F59" s="20">
        <f t="shared" si="8"/>
        <v>102.16358839050133</v>
      </c>
      <c r="G59" s="6">
        <v>0.8</v>
      </c>
      <c r="H59" s="35">
        <f t="shared" si="9"/>
        <v>47.667417599999993</v>
      </c>
      <c r="I59" s="7">
        <f t="shared" si="10"/>
        <v>16.014591999999997</v>
      </c>
      <c r="J59" s="20">
        <f t="shared" si="5"/>
        <v>160.25660924000201</v>
      </c>
      <c r="K59" s="35">
        <v>8.9</v>
      </c>
      <c r="L59" s="7">
        <f t="shared" si="11"/>
        <v>2.8917698281184006</v>
      </c>
      <c r="M59" s="24">
        <f t="shared" si="6"/>
        <v>60.245204752466684</v>
      </c>
    </row>
    <row r="60" spans="1:13" x14ac:dyDescent="0.25">
      <c r="A60" s="5">
        <v>1965</v>
      </c>
      <c r="B60" s="27"/>
      <c r="C60" s="35">
        <v>319.16000000000003</v>
      </c>
      <c r="D60" s="35">
        <v>59.58717200000001</v>
      </c>
      <c r="E60" s="7">
        <f t="shared" si="7"/>
        <v>18.670000000000002</v>
      </c>
      <c r="F60" s="20">
        <f t="shared" si="8"/>
        <v>98.522427440633251</v>
      </c>
      <c r="G60" s="6">
        <v>0.48</v>
      </c>
      <c r="H60" s="35">
        <f t="shared" si="9"/>
        <v>28.601842560000005</v>
      </c>
      <c r="I60" s="7">
        <f t="shared" si="10"/>
        <v>9.2662944000000014</v>
      </c>
      <c r="J60" s="20">
        <f t="shared" si="5"/>
        <v>92.726990532360702</v>
      </c>
      <c r="K60" s="35">
        <v>8.9</v>
      </c>
      <c r="L60" s="7">
        <f t="shared" si="11"/>
        <v>2.7885699962401302</v>
      </c>
      <c r="M60" s="24">
        <f t="shared" si="6"/>
        <v>58.095208255002717</v>
      </c>
    </row>
    <row r="61" spans="1:13" x14ac:dyDescent="0.25">
      <c r="A61" s="5">
        <v>1966</v>
      </c>
      <c r="B61" s="27"/>
      <c r="C61" s="35">
        <v>330.65</v>
      </c>
      <c r="D61" s="35">
        <v>62.658174999999993</v>
      </c>
      <c r="E61" s="7">
        <f t="shared" si="7"/>
        <v>18.95</v>
      </c>
      <c r="F61" s="20">
        <f t="shared" si="8"/>
        <v>100</v>
      </c>
      <c r="G61" s="6">
        <v>0.48</v>
      </c>
      <c r="H61" s="35">
        <f t="shared" si="9"/>
        <v>30.075923999999997</v>
      </c>
      <c r="I61" s="7">
        <f t="shared" si="10"/>
        <v>9.4052640000000007</v>
      </c>
      <c r="J61" s="20">
        <f t="shared" si="5"/>
        <v>94.117647058823522</v>
      </c>
      <c r="K61" s="35">
        <v>8.9</v>
      </c>
      <c r="L61" s="7">
        <f t="shared" si="11"/>
        <v>2.6916679268108274</v>
      </c>
      <c r="M61" s="24">
        <f t="shared" si="6"/>
        <v>56.076415141892241</v>
      </c>
    </row>
    <row r="62" spans="1:13" x14ac:dyDescent="0.25">
      <c r="A62" s="5">
        <v>1967</v>
      </c>
      <c r="B62" s="27"/>
      <c r="C62" s="35">
        <v>342.22</v>
      </c>
      <c r="D62" s="35">
        <v>65.843127999999993</v>
      </c>
      <c r="E62" s="7">
        <f t="shared" si="7"/>
        <v>19.239999999999998</v>
      </c>
      <c r="F62" s="20">
        <f t="shared" si="8"/>
        <v>101.53034300791558</v>
      </c>
      <c r="G62" s="6">
        <v>0.83</v>
      </c>
      <c r="H62" s="35">
        <f t="shared" si="9"/>
        <v>54.649796239999993</v>
      </c>
      <c r="I62" s="7">
        <f t="shared" si="10"/>
        <v>16.512152799999999</v>
      </c>
      <c r="J62" s="20">
        <f t="shared" si="5"/>
        <v>165.23565626778412</v>
      </c>
      <c r="K62" s="35">
        <v>8.9</v>
      </c>
      <c r="L62" s="7">
        <f t="shared" si="11"/>
        <v>2.600666238092455</v>
      </c>
      <c r="M62" s="24">
        <f t="shared" si="6"/>
        <v>54.180546626926152</v>
      </c>
    </row>
    <row r="63" spans="1:13" x14ac:dyDescent="0.25">
      <c r="A63" s="5">
        <v>1968</v>
      </c>
      <c r="B63" s="27"/>
      <c r="C63" s="35">
        <v>347.35</v>
      </c>
      <c r="D63" s="35">
        <v>65.753354999999999</v>
      </c>
      <c r="E63" s="7">
        <f t="shared" si="7"/>
        <v>18.93</v>
      </c>
      <c r="F63" s="20">
        <f t="shared" si="8"/>
        <v>99.894459102902374</v>
      </c>
      <c r="G63" s="6">
        <v>0.75</v>
      </c>
      <c r="H63" s="35">
        <f t="shared" si="9"/>
        <v>49.315016249999999</v>
      </c>
      <c r="I63" s="7">
        <f t="shared" si="10"/>
        <v>14.680214999999999</v>
      </c>
      <c r="J63" s="20">
        <f t="shared" si="5"/>
        <v>146.90361632779758</v>
      </c>
      <c r="K63" s="35">
        <v>9</v>
      </c>
      <c r="L63" s="7">
        <f t="shared" si="11"/>
        <v>2.5910464948898806</v>
      </c>
      <c r="M63" s="24">
        <f t="shared" si="6"/>
        <v>53.980135310205846</v>
      </c>
    </row>
    <row r="64" spans="1:13" x14ac:dyDescent="0.25">
      <c r="A64" s="5">
        <v>1969</v>
      </c>
      <c r="B64" s="27"/>
      <c r="C64" s="35">
        <v>357.78</v>
      </c>
      <c r="D64" s="35">
        <v>65.759963999999997</v>
      </c>
      <c r="E64" s="7">
        <f t="shared" si="7"/>
        <v>18.380000000000003</v>
      </c>
      <c r="F64" s="20">
        <f t="shared" si="8"/>
        <v>96.992084432717689</v>
      </c>
      <c r="G64" s="6">
        <v>0.71</v>
      </c>
      <c r="H64" s="35">
        <f t="shared" si="9"/>
        <v>46.689574439999994</v>
      </c>
      <c r="I64" s="7">
        <f t="shared" si="10"/>
        <v>13.493493200000001</v>
      </c>
      <c r="J64" s="20">
        <f t="shared" si="5"/>
        <v>135.02819597495989</v>
      </c>
      <c r="K64" s="35">
        <v>9.4</v>
      </c>
      <c r="L64" s="7">
        <f t="shared" si="11"/>
        <v>2.6273128738330822</v>
      </c>
      <c r="M64" s="24">
        <f t="shared" si="6"/>
        <v>54.735684871522551</v>
      </c>
    </row>
    <row r="65" spans="1:13" x14ac:dyDescent="0.25">
      <c r="A65" s="5">
        <v>1970</v>
      </c>
      <c r="B65" s="27"/>
      <c r="C65" s="35">
        <v>376.38</v>
      </c>
      <c r="D65" s="35">
        <v>67.25</v>
      </c>
      <c r="E65" s="7">
        <f t="shared" si="7"/>
        <v>17.867580636590681</v>
      </c>
      <c r="F65" s="20">
        <f t="shared" si="8"/>
        <v>94.288024467496996</v>
      </c>
      <c r="G65" s="6">
        <v>0.72</v>
      </c>
      <c r="H65" s="35">
        <f t="shared" si="9"/>
        <v>48.42</v>
      </c>
      <c r="I65" s="7">
        <f t="shared" si="10"/>
        <v>13.302056432329032</v>
      </c>
      <c r="J65" s="20">
        <f t="shared" si="5"/>
        <v>133.112505130584</v>
      </c>
      <c r="K65" s="35">
        <v>9.4</v>
      </c>
      <c r="L65" s="7">
        <f t="shared" si="11"/>
        <v>2.4974759551517085</v>
      </c>
      <c r="M65" s="24">
        <f t="shared" si="6"/>
        <v>52.030749065660601</v>
      </c>
    </row>
    <row r="66" spans="1:13" x14ac:dyDescent="0.25">
      <c r="A66" s="5">
        <v>1971</v>
      </c>
      <c r="B66" s="27"/>
      <c r="C66" s="35">
        <v>399.34</v>
      </c>
      <c r="D66" s="35">
        <v>68.17</v>
      </c>
      <c r="E66" s="7">
        <f t="shared" si="7"/>
        <v>17.070666599889819</v>
      </c>
      <c r="F66" s="20">
        <f t="shared" si="8"/>
        <v>90.082673350342063</v>
      </c>
      <c r="G66" s="6">
        <v>0.83</v>
      </c>
      <c r="H66" s="35">
        <f t="shared" si="9"/>
        <v>56.581099999999999</v>
      </c>
      <c r="I66" s="7">
        <f t="shared" si="10"/>
        <v>14.65038748935744</v>
      </c>
      <c r="J66" s="20">
        <f t="shared" si="5"/>
        <v>146.60513506036057</v>
      </c>
      <c r="K66" s="35">
        <v>10.9</v>
      </c>
      <c r="L66" s="7">
        <f t="shared" si="11"/>
        <v>2.7295036810737718</v>
      </c>
      <c r="M66" s="24">
        <f t="shared" si="6"/>
        <v>56.864660022370252</v>
      </c>
    </row>
    <row r="67" spans="1:13" x14ac:dyDescent="0.25">
      <c r="A67" s="5">
        <v>1972</v>
      </c>
      <c r="B67" s="27"/>
      <c r="C67" s="35">
        <v>425.3</v>
      </c>
      <c r="D67" s="35">
        <v>71.31</v>
      </c>
      <c r="E67" s="7">
        <f t="shared" si="7"/>
        <v>16.766988008464612</v>
      </c>
      <c r="F67" s="20">
        <f t="shared" si="8"/>
        <v>88.480147801924076</v>
      </c>
      <c r="G67" s="6">
        <v>0.87</v>
      </c>
      <c r="H67" s="35">
        <f t="shared" si="9"/>
        <v>62.039700000000003</v>
      </c>
      <c r="I67" s="7">
        <f t="shared" si="10"/>
        <v>15.083247072654597</v>
      </c>
      <c r="J67" s="20">
        <f t="shared" si="5"/>
        <v>150.93672272092928</v>
      </c>
      <c r="K67" s="35">
        <v>11</v>
      </c>
      <c r="L67" s="7">
        <f t="shared" si="11"/>
        <v>2.5864095932283093</v>
      </c>
      <c r="M67" s="24">
        <f t="shared" si="6"/>
        <v>53.883533192256451</v>
      </c>
    </row>
    <row r="68" spans="1:13" x14ac:dyDescent="0.25">
      <c r="A68" s="5">
        <v>1973</v>
      </c>
      <c r="B68" s="27"/>
      <c r="C68" s="35">
        <v>466.12</v>
      </c>
      <c r="D68" s="35">
        <v>73.58</v>
      </c>
      <c r="E68" s="7">
        <f t="shared" si="7"/>
        <v>15.785634600532052</v>
      </c>
      <c r="F68" s="20">
        <f t="shared" si="8"/>
        <v>83.301501849773359</v>
      </c>
      <c r="G68" s="6">
        <v>0.92</v>
      </c>
      <c r="H68" s="35">
        <f t="shared" si="9"/>
        <v>67.693600000000004</v>
      </c>
      <c r="I68" s="7">
        <f t="shared" si="10"/>
        <v>15.016558482794132</v>
      </c>
      <c r="J68" s="20">
        <f t="shared" si="5"/>
        <v>150.26937588586566</v>
      </c>
      <c r="K68" s="35">
        <v>12.7</v>
      </c>
      <c r="L68" s="7">
        <f t="shared" si="11"/>
        <v>2.7246202694585087</v>
      </c>
      <c r="M68" s="24">
        <f t="shared" si="6"/>
        <v>56.762922280385595</v>
      </c>
    </row>
    <row r="69" spans="1:13" x14ac:dyDescent="0.25">
      <c r="A69" s="5">
        <v>1974</v>
      </c>
      <c r="B69" s="27"/>
      <c r="C69" s="35">
        <v>520.19000000000005</v>
      </c>
      <c r="D69" s="35">
        <v>88.09</v>
      </c>
      <c r="E69" s="7">
        <f t="shared" si="7"/>
        <v>16.93419712028297</v>
      </c>
      <c r="F69" s="20">
        <f t="shared" si="8"/>
        <v>89.362517785134415</v>
      </c>
      <c r="G69" s="6">
        <v>0.86</v>
      </c>
      <c r="H69" s="35">
        <f t="shared" si="9"/>
        <v>75.757400000000004</v>
      </c>
      <c r="I69" s="7">
        <f t="shared" si="10"/>
        <v>15.058565447240431</v>
      </c>
      <c r="J69" s="20">
        <f t="shared" si="5"/>
        <v>150.68973587297174</v>
      </c>
      <c r="K69" s="35">
        <v>13.3</v>
      </c>
      <c r="L69" s="7">
        <f t="shared" si="11"/>
        <v>2.5567581076145252</v>
      </c>
      <c r="M69" s="24">
        <f t="shared" si="6"/>
        <v>53.265793908635942</v>
      </c>
    </row>
    <row r="70" spans="1:13" x14ac:dyDescent="0.25">
      <c r="A70" s="5">
        <v>1975</v>
      </c>
      <c r="B70" s="27"/>
      <c r="C70" s="35">
        <v>589.9</v>
      </c>
      <c r="D70" s="35">
        <v>101.21</v>
      </c>
      <c r="E70" s="7">
        <f t="shared" ref="E70:E101" si="12">D70*$C$6/C70</f>
        <v>17.157145278860824</v>
      </c>
      <c r="F70" s="20">
        <f t="shared" ref="F70:F101" si="13">E70/$E$6*100</f>
        <v>90.539025218262921</v>
      </c>
      <c r="G70" s="6">
        <v>0.97</v>
      </c>
      <c r="H70" s="35">
        <f t="shared" ref="H70:H101" si="14">G70*D70</f>
        <v>98.173699999999997</v>
      </c>
      <c r="I70" s="7">
        <f t="shared" ref="I70:I101" si="15">H70*$C$7/C70</f>
        <v>17.208273571791828</v>
      </c>
      <c r="J70" s="20">
        <f t="shared" si="5"/>
        <v>172.20167541512748</v>
      </c>
      <c r="K70" s="35">
        <v>16</v>
      </c>
      <c r="L70" s="7">
        <f t="shared" ref="L70:L101" si="16">K70/C70*100</f>
        <v>2.7123241227326669</v>
      </c>
      <c r="M70" s="24">
        <f t="shared" si="6"/>
        <v>56.506752556930564</v>
      </c>
    </row>
    <row r="71" spans="1:13" x14ac:dyDescent="0.25">
      <c r="A71" s="5">
        <v>1976</v>
      </c>
      <c r="B71" s="27"/>
      <c r="C71" s="35">
        <v>655.38</v>
      </c>
      <c r="D71" s="35">
        <v>107.8</v>
      </c>
      <c r="E71" s="7">
        <f t="shared" si="12"/>
        <v>16.448472641826115</v>
      </c>
      <c r="F71" s="20">
        <f t="shared" si="13"/>
        <v>86.799327925203769</v>
      </c>
      <c r="G71" s="6">
        <v>1.1499999999999999</v>
      </c>
      <c r="H71" s="35">
        <f t="shared" si="14"/>
        <v>123.96999999999998</v>
      </c>
      <c r="I71" s="7">
        <f t="shared" si="15"/>
        <v>19.558878818395435</v>
      </c>
      <c r="J71" s="20">
        <f t="shared" ref="J71:J111" si="17">I71/$I$6*100</f>
        <v>195.72397473330261</v>
      </c>
      <c r="K71" s="35">
        <v>17.3</v>
      </c>
      <c r="L71" s="7">
        <f t="shared" si="16"/>
        <v>2.6396899508681986</v>
      </c>
      <c r="M71" s="24">
        <f t="shared" ref="M71:M111" si="18">L71/$L$6*100</f>
        <v>54.993540643087471</v>
      </c>
    </row>
    <row r="72" spans="1:13" x14ac:dyDescent="0.25">
      <c r="A72" s="5">
        <v>1977</v>
      </c>
      <c r="B72" s="27"/>
      <c r="C72" s="35">
        <v>729.44</v>
      </c>
      <c r="D72" s="35">
        <v>121.35</v>
      </c>
      <c r="E72" s="7">
        <f t="shared" si="12"/>
        <v>16.636049572274619</v>
      </c>
      <c r="F72" s="20">
        <f t="shared" si="13"/>
        <v>87.789179800921474</v>
      </c>
      <c r="G72" s="6">
        <v>1.04</v>
      </c>
      <c r="H72" s="35">
        <f t="shared" si="14"/>
        <v>126.20399999999999</v>
      </c>
      <c r="I72" s="7">
        <f t="shared" si="15"/>
        <v>17.889742268041235</v>
      </c>
      <c r="J72" s="20">
        <f t="shared" si="17"/>
        <v>179.0210725352124</v>
      </c>
      <c r="K72" s="35">
        <v>20</v>
      </c>
      <c r="L72" s="7">
        <f t="shared" si="16"/>
        <v>2.7418293485413465</v>
      </c>
      <c r="M72" s="24">
        <f t="shared" si="18"/>
        <v>57.121444761278049</v>
      </c>
    </row>
    <row r="73" spans="1:13" x14ac:dyDescent="0.25">
      <c r="A73" s="5">
        <v>1978</v>
      </c>
      <c r="B73" s="27"/>
      <c r="C73" s="35">
        <v>808.95</v>
      </c>
      <c r="D73" s="35">
        <v>121.35</v>
      </c>
      <c r="E73" s="7">
        <f t="shared" si="12"/>
        <v>15.000927127758205</v>
      </c>
      <c r="F73" s="20">
        <f t="shared" si="13"/>
        <v>79.16056531798526</v>
      </c>
      <c r="G73" s="6">
        <v>0.85</v>
      </c>
      <c r="H73" s="35">
        <f t="shared" si="14"/>
        <v>103.14749999999999</v>
      </c>
      <c r="I73" s="7">
        <f t="shared" si="15"/>
        <v>13.184314852586684</v>
      </c>
      <c r="J73" s="20">
        <f t="shared" si="17"/>
        <v>131.93427552997537</v>
      </c>
      <c r="K73" s="35">
        <v>25.6</v>
      </c>
      <c r="L73" s="7">
        <f t="shared" si="16"/>
        <v>3.1645960813400085</v>
      </c>
      <c r="M73" s="24">
        <f t="shared" si="18"/>
        <v>65.929085027916841</v>
      </c>
    </row>
    <row r="74" spans="1:13" x14ac:dyDescent="0.25">
      <c r="A74" s="5">
        <v>1979</v>
      </c>
      <c r="B74" s="27"/>
      <c r="C74" s="35">
        <v>916.54</v>
      </c>
      <c r="D74" s="35">
        <v>136.35</v>
      </c>
      <c r="E74" s="7">
        <f t="shared" si="12"/>
        <v>14.876601130338011</v>
      </c>
      <c r="F74" s="20">
        <f t="shared" si="13"/>
        <v>78.504491452971038</v>
      </c>
      <c r="G74" s="6">
        <v>1.1000000000000001</v>
      </c>
      <c r="H74" s="35">
        <f t="shared" si="14"/>
        <v>149.98500000000001</v>
      </c>
      <c r="I74" s="7">
        <f t="shared" si="15"/>
        <v>16.920646125646456</v>
      </c>
      <c r="J74" s="20">
        <f t="shared" si="17"/>
        <v>169.32341293778066</v>
      </c>
      <c r="K74" s="35">
        <v>26</v>
      </c>
      <c r="L74" s="7">
        <f t="shared" si="16"/>
        <v>2.8367556244135552</v>
      </c>
      <c r="M74" s="24">
        <f t="shared" si="18"/>
        <v>59.099075508615741</v>
      </c>
    </row>
    <row r="75" spans="1:13" x14ac:dyDescent="0.25">
      <c r="A75" s="5">
        <v>1980</v>
      </c>
      <c r="B75" s="27"/>
      <c r="C75" s="35">
        <v>1043.02</v>
      </c>
      <c r="D75" s="35">
        <v>185.21</v>
      </c>
      <c r="E75" s="7">
        <f t="shared" si="12"/>
        <v>17.757089988686698</v>
      </c>
      <c r="F75" s="20">
        <f t="shared" si="13"/>
        <v>93.704960362462785</v>
      </c>
      <c r="G75" s="6">
        <v>0.91</v>
      </c>
      <c r="H75" s="35">
        <f t="shared" si="14"/>
        <v>168.5411</v>
      </c>
      <c r="I75" s="7">
        <f t="shared" si="15"/>
        <v>16.708356253954864</v>
      </c>
      <c r="J75" s="20">
        <f t="shared" si="17"/>
        <v>167.19904692125712</v>
      </c>
      <c r="K75" s="35">
        <v>29.7</v>
      </c>
      <c r="L75" s="7">
        <f t="shared" si="16"/>
        <v>2.8475005273149128</v>
      </c>
      <c r="M75" s="24">
        <f t="shared" si="18"/>
        <v>59.322927652394021</v>
      </c>
    </row>
    <row r="76" spans="1:13" x14ac:dyDescent="0.25">
      <c r="A76" s="5">
        <v>1981</v>
      </c>
      <c r="B76" s="27"/>
      <c r="C76" s="35">
        <v>1201.56</v>
      </c>
      <c r="D76" s="35">
        <v>215.2</v>
      </c>
      <c r="E76" s="7">
        <f t="shared" si="12"/>
        <v>17.910050267984953</v>
      </c>
      <c r="F76" s="20">
        <f t="shared" si="13"/>
        <v>94.512138617334855</v>
      </c>
      <c r="G76" s="6">
        <v>1.31</v>
      </c>
      <c r="H76" s="35">
        <f t="shared" si="14"/>
        <v>281.91199999999998</v>
      </c>
      <c r="I76" s="7">
        <f t="shared" si="15"/>
        <v>24.259879489996337</v>
      </c>
      <c r="J76" s="20">
        <f t="shared" si="17"/>
        <v>242.76647370335021</v>
      </c>
      <c r="K76" s="35">
        <v>35.5</v>
      </c>
      <c r="L76" s="7">
        <f t="shared" si="16"/>
        <v>2.9544924930923133</v>
      </c>
      <c r="M76" s="24">
        <f t="shared" si="18"/>
        <v>61.551926939423197</v>
      </c>
    </row>
    <row r="77" spans="1:13" x14ac:dyDescent="0.25">
      <c r="A77" s="5">
        <v>1982</v>
      </c>
      <c r="B77" s="27"/>
      <c r="C77" s="35">
        <v>1378.19</v>
      </c>
      <c r="D77" s="35">
        <v>241.4</v>
      </c>
      <c r="E77" s="7">
        <f t="shared" si="12"/>
        <v>17.515727149377081</v>
      </c>
      <c r="F77" s="20">
        <f t="shared" si="13"/>
        <v>92.431277833124454</v>
      </c>
      <c r="G77" s="6">
        <v>1.23</v>
      </c>
      <c r="H77" s="35">
        <f t="shared" si="14"/>
        <v>296.92200000000003</v>
      </c>
      <c r="I77" s="7">
        <f t="shared" si="15"/>
        <v>22.276852103120763</v>
      </c>
      <c r="J77" s="20">
        <f t="shared" si="17"/>
        <v>222.92249359753541</v>
      </c>
      <c r="K77" s="35">
        <v>44.7</v>
      </c>
      <c r="L77" s="7">
        <f t="shared" si="16"/>
        <v>3.2433844390105868</v>
      </c>
      <c r="M77" s="24">
        <f t="shared" si="18"/>
        <v>67.570509146053894</v>
      </c>
    </row>
    <row r="78" spans="1:13" x14ac:dyDescent="0.25">
      <c r="A78" s="5">
        <v>1983</v>
      </c>
      <c r="B78" s="27"/>
      <c r="C78" s="35">
        <v>1547.7</v>
      </c>
      <c r="D78" s="35">
        <v>295</v>
      </c>
      <c r="E78" s="7">
        <f t="shared" si="12"/>
        <v>19.06054144860115</v>
      </c>
      <c r="F78" s="20">
        <f t="shared" si="13"/>
        <v>100.58333218259183</v>
      </c>
      <c r="G78" s="6">
        <v>0.98</v>
      </c>
      <c r="H78" s="35">
        <f t="shared" si="14"/>
        <v>289.10000000000002</v>
      </c>
      <c r="I78" s="7">
        <f t="shared" si="15"/>
        <v>19.314427860696519</v>
      </c>
      <c r="J78" s="20">
        <f t="shared" si="17"/>
        <v>193.27777556654897</v>
      </c>
      <c r="K78" s="35">
        <v>52.9</v>
      </c>
      <c r="L78" s="7">
        <f t="shared" si="16"/>
        <v>3.4179750597661043</v>
      </c>
      <c r="M78" s="24">
        <f t="shared" si="18"/>
        <v>71.207813745127183</v>
      </c>
    </row>
    <row r="79" spans="1:13" x14ac:dyDescent="0.25">
      <c r="A79" s="5">
        <v>1984</v>
      </c>
      <c r="B79" s="27"/>
      <c r="C79" s="35">
        <v>1728.78</v>
      </c>
      <c r="D79" s="35">
        <v>275</v>
      </c>
      <c r="E79" s="7">
        <f t="shared" si="12"/>
        <v>15.907171531368942</v>
      </c>
      <c r="F79" s="20">
        <f t="shared" si="13"/>
        <v>83.942857685324242</v>
      </c>
      <c r="G79" s="6">
        <v>1.22</v>
      </c>
      <c r="H79" s="35">
        <f t="shared" si="14"/>
        <v>335.5</v>
      </c>
      <c r="I79" s="7">
        <f t="shared" si="15"/>
        <v>20.066578743391297</v>
      </c>
      <c r="J79" s="20">
        <f t="shared" si="17"/>
        <v>200.80448309038346</v>
      </c>
      <c r="K79" s="35">
        <v>57.8</v>
      </c>
      <c r="L79" s="7">
        <f t="shared" si="16"/>
        <v>3.343398234593181</v>
      </c>
      <c r="M79" s="24">
        <f t="shared" si="18"/>
        <v>69.654129887357939</v>
      </c>
    </row>
    <row r="80" spans="1:13" x14ac:dyDescent="0.25">
      <c r="A80" s="5">
        <v>1985</v>
      </c>
      <c r="B80" s="27"/>
      <c r="C80" s="35">
        <v>2008.85</v>
      </c>
      <c r="D80" s="35">
        <v>299</v>
      </c>
      <c r="E80" s="7">
        <f t="shared" si="12"/>
        <v>14.884137690718571</v>
      </c>
      <c r="F80" s="20">
        <f t="shared" si="13"/>
        <v>78.54426222015077</v>
      </c>
      <c r="G80" s="6">
        <v>0.86</v>
      </c>
      <c r="H80" s="35">
        <f t="shared" si="14"/>
        <v>257.14</v>
      </c>
      <c r="I80" s="7">
        <f t="shared" si="15"/>
        <v>13.235570600094583</v>
      </c>
      <c r="J80" s="20">
        <f t="shared" si="17"/>
        <v>132.4471872731954</v>
      </c>
      <c r="K80" s="35">
        <v>68</v>
      </c>
      <c r="L80" s="7">
        <f t="shared" si="16"/>
        <v>3.385021280832317</v>
      </c>
      <c r="M80" s="24">
        <f t="shared" si="18"/>
        <v>70.521276684006608</v>
      </c>
    </row>
    <row r="81" spans="1:13" x14ac:dyDescent="0.25">
      <c r="A81" s="5">
        <v>1986</v>
      </c>
      <c r="B81" s="27"/>
      <c r="C81" s="35">
        <v>2382.4899999999998</v>
      </c>
      <c r="D81" s="35">
        <v>325</v>
      </c>
      <c r="E81" s="7">
        <f t="shared" si="12"/>
        <v>13.641190519162725</v>
      </c>
      <c r="F81" s="20">
        <f t="shared" si="13"/>
        <v>71.985174243602785</v>
      </c>
      <c r="G81" s="6">
        <v>1.21</v>
      </c>
      <c r="H81" s="35">
        <f t="shared" si="14"/>
        <v>393.25</v>
      </c>
      <c r="I81" s="7">
        <f t="shared" si="15"/>
        <v>17.067039106145256</v>
      </c>
      <c r="J81" s="20">
        <f t="shared" si="17"/>
        <v>170.78835457795952</v>
      </c>
      <c r="K81" s="35">
        <v>76.5</v>
      </c>
      <c r="L81" s="7">
        <f t="shared" si="16"/>
        <v>3.2109263837413806</v>
      </c>
      <c r="M81" s="24">
        <f t="shared" si="18"/>
        <v>66.894299661278765</v>
      </c>
    </row>
    <row r="82" spans="1:13" x14ac:dyDescent="0.25">
      <c r="A82" s="5">
        <v>1987</v>
      </c>
      <c r="B82" s="27"/>
      <c r="C82" s="35">
        <v>2766.07</v>
      </c>
      <c r="D82" s="35">
        <v>376.8</v>
      </c>
      <c r="E82" s="7">
        <f t="shared" si="12"/>
        <v>13.622214911408603</v>
      </c>
      <c r="F82" s="20">
        <f t="shared" si="13"/>
        <v>71.88503911033564</v>
      </c>
      <c r="G82" s="6">
        <v>1.81</v>
      </c>
      <c r="H82" s="35">
        <f t="shared" si="14"/>
        <v>682.00800000000004</v>
      </c>
      <c r="I82" s="7">
        <f t="shared" si="15"/>
        <v>25.494520095297659</v>
      </c>
      <c r="J82" s="20">
        <f t="shared" si="17"/>
        <v>255.12141331315195</v>
      </c>
      <c r="K82" s="35">
        <v>81.8</v>
      </c>
      <c r="L82" s="7">
        <f t="shared" si="16"/>
        <v>2.9572642774767086</v>
      </c>
      <c r="M82" s="24">
        <f t="shared" si="18"/>
        <v>61.609672447431429</v>
      </c>
    </row>
    <row r="83" spans="1:13" x14ac:dyDescent="0.25">
      <c r="A83" s="5">
        <v>1988</v>
      </c>
      <c r="B83" s="27"/>
      <c r="C83" s="35">
        <v>3122.9</v>
      </c>
      <c r="D83" s="35">
        <v>405</v>
      </c>
      <c r="E83" s="7">
        <f t="shared" si="12"/>
        <v>12.968714976464183</v>
      </c>
      <c r="F83" s="20">
        <f t="shared" si="13"/>
        <v>68.436490640971954</v>
      </c>
      <c r="G83" s="6">
        <v>1.78</v>
      </c>
      <c r="H83" s="35">
        <f t="shared" si="14"/>
        <v>720.9</v>
      </c>
      <c r="I83" s="7">
        <f t="shared" si="15"/>
        <v>23.86917928848186</v>
      </c>
      <c r="J83" s="20">
        <f t="shared" si="17"/>
        <v>238.85677125672555</v>
      </c>
      <c r="K83" s="35">
        <v>87.1</v>
      </c>
      <c r="L83" s="7">
        <f t="shared" si="16"/>
        <v>2.7890742579013095</v>
      </c>
      <c r="M83" s="24">
        <f t="shared" si="18"/>
        <v>58.105713706277285</v>
      </c>
    </row>
    <row r="84" spans="1:13" x14ac:dyDescent="0.25">
      <c r="A84" s="5">
        <v>1989</v>
      </c>
      <c r="B84" s="27"/>
      <c r="C84" s="35">
        <v>3581.96</v>
      </c>
      <c r="D84" s="35">
        <v>353.75</v>
      </c>
      <c r="E84" s="7">
        <f t="shared" si="12"/>
        <v>9.8758780109213955</v>
      </c>
      <c r="F84" s="20">
        <f t="shared" si="13"/>
        <v>52.115451244967794</v>
      </c>
      <c r="G84" s="6">
        <v>1.1100000000000001</v>
      </c>
      <c r="H84" s="35">
        <f t="shared" si="14"/>
        <v>392.66250000000002</v>
      </c>
      <c r="I84" s="7">
        <f t="shared" si="15"/>
        <v>11.334940228254924</v>
      </c>
      <c r="J84" s="20">
        <f t="shared" si="17"/>
        <v>113.42774682728283</v>
      </c>
      <c r="K84" s="35">
        <v>95.6</v>
      </c>
      <c r="L84" s="7">
        <f t="shared" si="16"/>
        <v>2.6689298596299231</v>
      </c>
      <c r="M84" s="24">
        <f t="shared" si="18"/>
        <v>55.60270540895673</v>
      </c>
    </row>
    <row r="85" spans="1:13" x14ac:dyDescent="0.25">
      <c r="A85" s="5">
        <v>1990</v>
      </c>
      <c r="B85" s="27"/>
      <c r="C85" s="35">
        <v>4097.7700000000004</v>
      </c>
      <c r="D85" s="35">
        <v>458.25</v>
      </c>
      <c r="E85" s="7">
        <f t="shared" si="12"/>
        <v>11.182911681231499</v>
      </c>
      <c r="F85" s="20">
        <f t="shared" si="13"/>
        <v>59.012726550034301</v>
      </c>
      <c r="G85" s="6">
        <v>1.1000000000000001</v>
      </c>
      <c r="H85" s="35">
        <f t="shared" si="14"/>
        <v>504.07500000000005</v>
      </c>
      <c r="I85" s="7">
        <f t="shared" si="15"/>
        <v>12.719443746232708</v>
      </c>
      <c r="J85" s="20">
        <f t="shared" si="17"/>
        <v>127.2823513824269</v>
      </c>
      <c r="K85" s="35">
        <v>111.6</v>
      </c>
      <c r="L85" s="7">
        <f t="shared" si="16"/>
        <v>2.723432501092057</v>
      </c>
      <c r="M85" s="24">
        <f t="shared" si="18"/>
        <v>56.738177106084521</v>
      </c>
    </row>
    <row r="86" spans="1:13" x14ac:dyDescent="0.25">
      <c r="A86" s="5">
        <v>1991</v>
      </c>
      <c r="B86" s="27"/>
      <c r="C86" s="35">
        <v>4724.72</v>
      </c>
      <c r="D86" s="35">
        <v>521.42999999999995</v>
      </c>
      <c r="E86" s="7">
        <f t="shared" si="12"/>
        <v>11.036209553158704</v>
      </c>
      <c r="F86" s="20">
        <f t="shared" si="13"/>
        <v>58.238572839887624</v>
      </c>
      <c r="G86" s="6">
        <v>1.57</v>
      </c>
      <c r="H86" s="35">
        <f t="shared" si="14"/>
        <v>818.64509999999996</v>
      </c>
      <c r="I86" s="7">
        <f t="shared" si="15"/>
        <v>17.915961864406778</v>
      </c>
      <c r="J86" s="20">
        <f t="shared" si="17"/>
        <v>179.28344972279129</v>
      </c>
      <c r="K86" s="35">
        <v>133.9</v>
      </c>
      <c r="L86" s="7">
        <f t="shared" si="16"/>
        <v>2.8340303764032577</v>
      </c>
      <c r="M86" s="24">
        <f t="shared" si="18"/>
        <v>59.042299508401207</v>
      </c>
    </row>
    <row r="87" spans="1:13" x14ac:dyDescent="0.25">
      <c r="A87" s="5">
        <v>1992</v>
      </c>
      <c r="B87" s="27"/>
      <c r="C87" s="35">
        <v>5381.46</v>
      </c>
      <c r="D87" s="35">
        <v>653.32000000000005</v>
      </c>
      <c r="E87" s="7">
        <f t="shared" si="12"/>
        <v>12.140199871410362</v>
      </c>
      <c r="F87" s="20">
        <f t="shared" si="13"/>
        <v>64.064379268656268</v>
      </c>
      <c r="G87" s="6">
        <v>1.68</v>
      </c>
      <c r="H87" s="35">
        <f t="shared" si="14"/>
        <v>1097.5776000000001</v>
      </c>
      <c r="I87" s="7">
        <f t="shared" si="15"/>
        <v>21.088984000624368</v>
      </c>
      <c r="J87" s="20">
        <f t="shared" si="17"/>
        <v>211.03560229675003</v>
      </c>
      <c r="K87" s="35">
        <v>168.9</v>
      </c>
      <c r="L87" s="7">
        <f t="shared" si="16"/>
        <v>3.1385534780524242</v>
      </c>
      <c r="M87" s="24">
        <f t="shared" si="18"/>
        <v>65.386530792758847</v>
      </c>
    </row>
    <row r="88" spans="1:13" x14ac:dyDescent="0.25">
      <c r="A88" s="5">
        <v>1993</v>
      </c>
      <c r="B88" s="27"/>
      <c r="C88" s="35">
        <v>5903.46</v>
      </c>
      <c r="D88" s="35">
        <v>748.24</v>
      </c>
      <c r="E88" s="7">
        <f t="shared" si="12"/>
        <v>12.674600996703628</v>
      </c>
      <c r="F88" s="20">
        <f t="shared" si="13"/>
        <v>66.884437977327863</v>
      </c>
      <c r="G88" s="6">
        <v>1.9</v>
      </c>
      <c r="H88" s="35">
        <f t="shared" si="14"/>
        <v>1421.6559999999999</v>
      </c>
      <c r="I88" s="7">
        <f t="shared" si="15"/>
        <v>24.900521118123947</v>
      </c>
      <c r="J88" s="20">
        <f t="shared" si="17"/>
        <v>249.17731795475078</v>
      </c>
      <c r="K88" s="35">
        <v>185.28</v>
      </c>
      <c r="L88" s="7">
        <f t="shared" si="16"/>
        <v>3.1384984398979583</v>
      </c>
      <c r="M88" s="24">
        <f t="shared" si="18"/>
        <v>65.38538416454081</v>
      </c>
    </row>
    <row r="89" spans="1:13" x14ac:dyDescent="0.25">
      <c r="A89" s="5">
        <v>1994</v>
      </c>
      <c r="B89" s="27"/>
      <c r="C89" s="35">
        <v>6434.77</v>
      </c>
      <c r="D89" s="35">
        <v>801.48</v>
      </c>
      <c r="E89" s="7">
        <f t="shared" si="12"/>
        <v>12.455456838395156</v>
      </c>
      <c r="F89" s="20">
        <f t="shared" si="13"/>
        <v>65.728004424248837</v>
      </c>
      <c r="G89" s="6">
        <v>1.76</v>
      </c>
      <c r="H89" s="35">
        <f t="shared" si="14"/>
        <v>1410.6048000000001</v>
      </c>
      <c r="I89" s="7">
        <f t="shared" si="15"/>
        <v>22.666938572785043</v>
      </c>
      <c r="J89" s="20">
        <f t="shared" si="17"/>
        <v>226.82605448368224</v>
      </c>
      <c r="K89" s="35">
        <v>201.96</v>
      </c>
      <c r="L89" s="7">
        <f t="shared" si="16"/>
        <v>3.1385737174755275</v>
      </c>
      <c r="M89" s="24">
        <f t="shared" si="18"/>
        <v>65.386952447406827</v>
      </c>
    </row>
    <row r="90" spans="1:13" x14ac:dyDescent="0.25">
      <c r="A90" s="5">
        <v>1995</v>
      </c>
      <c r="B90" s="27"/>
      <c r="C90" s="35">
        <v>6994.6</v>
      </c>
      <c r="D90" s="35">
        <v>770.5</v>
      </c>
      <c r="E90" s="7">
        <f t="shared" si="12"/>
        <v>11.015640637062877</v>
      </c>
      <c r="F90" s="20">
        <f t="shared" si="13"/>
        <v>58.130029747033653</v>
      </c>
      <c r="G90" s="6">
        <v>1.45</v>
      </c>
      <c r="H90" s="35">
        <f t="shared" si="14"/>
        <v>1117.2249999999999</v>
      </c>
      <c r="I90" s="7">
        <f t="shared" si="15"/>
        <v>16.51575000714837</v>
      </c>
      <c r="J90" s="20">
        <f t="shared" si="17"/>
        <v>165.27165320235054</v>
      </c>
      <c r="K90" s="35">
        <v>219.53</v>
      </c>
      <c r="L90" s="7">
        <f t="shared" si="16"/>
        <v>3.1385640351128017</v>
      </c>
      <c r="M90" s="24">
        <f t="shared" si="18"/>
        <v>65.386750731516713</v>
      </c>
    </row>
    <row r="91" spans="1:13" x14ac:dyDescent="0.25">
      <c r="A91" s="5">
        <v>1996</v>
      </c>
      <c r="B91" s="27"/>
      <c r="C91" s="35">
        <v>7512.2</v>
      </c>
      <c r="D91" s="35">
        <v>846.78</v>
      </c>
      <c r="E91" s="7">
        <f t="shared" si="12"/>
        <v>11.27206410904928</v>
      </c>
      <c r="F91" s="20">
        <f t="shared" si="13"/>
        <v>59.483187910550292</v>
      </c>
      <c r="G91" s="6">
        <v>2.1</v>
      </c>
      <c r="H91" s="35">
        <f t="shared" si="14"/>
        <v>1778.2380000000001</v>
      </c>
      <c r="I91" s="7">
        <f t="shared" si="15"/>
        <v>24.476160006389609</v>
      </c>
      <c r="J91" s="20">
        <f t="shared" si="17"/>
        <v>244.93077374932471</v>
      </c>
      <c r="K91" s="35">
        <v>269</v>
      </c>
      <c r="L91" s="7">
        <f t="shared" si="16"/>
        <v>3.5808418306221883</v>
      </c>
      <c r="M91" s="24">
        <f t="shared" si="18"/>
        <v>74.600871471295591</v>
      </c>
    </row>
    <row r="92" spans="1:13" x14ac:dyDescent="0.25">
      <c r="A92" s="5">
        <v>1997</v>
      </c>
      <c r="B92" s="27">
        <v>8.6</v>
      </c>
      <c r="C92" s="35">
        <v>8158.25</v>
      </c>
      <c r="D92" s="35">
        <v>966.02</v>
      </c>
      <c r="E92" s="7">
        <f t="shared" si="12"/>
        <v>11.841019826555939</v>
      </c>
      <c r="F92" s="20">
        <f t="shared" si="13"/>
        <v>62.485592752274087</v>
      </c>
      <c r="G92" s="6">
        <v>1.65</v>
      </c>
      <c r="H92" s="35">
        <f t="shared" si="14"/>
        <v>1593.933</v>
      </c>
      <c r="I92" s="7">
        <f t="shared" si="15"/>
        <v>20.201963926087089</v>
      </c>
      <c r="J92" s="20">
        <f t="shared" si="17"/>
        <v>202.15927066912204</v>
      </c>
      <c r="K92" s="35">
        <v>292.13</v>
      </c>
      <c r="L92" s="7">
        <f t="shared" si="16"/>
        <v>3.5807924493610761</v>
      </c>
      <c r="M92" s="24">
        <f t="shared" si="18"/>
        <v>74.599842695022417</v>
      </c>
    </row>
    <row r="93" spans="1:13" x14ac:dyDescent="0.25">
      <c r="A93" s="5">
        <v>1998</v>
      </c>
      <c r="B93" s="27">
        <v>6.87</v>
      </c>
      <c r="C93" s="35">
        <v>8721.17</v>
      </c>
      <c r="D93" s="35">
        <v>904.89</v>
      </c>
      <c r="E93" s="7">
        <f t="shared" si="12"/>
        <v>10.375786735036698</v>
      </c>
      <c r="F93" s="20">
        <f t="shared" si="13"/>
        <v>54.753492005470704</v>
      </c>
      <c r="G93" s="6">
        <v>2.52</v>
      </c>
      <c r="H93" s="35">
        <f t="shared" si="14"/>
        <v>2280.3227999999999</v>
      </c>
      <c r="I93" s="7">
        <f t="shared" si="15"/>
        <v>27.035979979750426</v>
      </c>
      <c r="J93" s="20">
        <f t="shared" si="17"/>
        <v>270.54666637997286</v>
      </c>
      <c r="K93" s="35">
        <v>296</v>
      </c>
      <c r="L93" s="7">
        <f t="shared" si="16"/>
        <v>3.3940400198597205</v>
      </c>
      <c r="M93" s="24">
        <f t="shared" si="18"/>
        <v>70.70916708041085</v>
      </c>
    </row>
    <row r="94" spans="1:13" x14ac:dyDescent="0.25">
      <c r="A94" s="5">
        <v>1999</v>
      </c>
      <c r="B94" s="27">
        <v>5.28</v>
      </c>
      <c r="C94" s="35">
        <v>9183.9500000000007</v>
      </c>
      <c r="D94" s="35">
        <v>786.78</v>
      </c>
      <c r="E94" s="7">
        <f t="shared" si="12"/>
        <v>8.5669020410607626</v>
      </c>
      <c r="F94" s="20">
        <f t="shared" si="13"/>
        <v>45.207926338051521</v>
      </c>
      <c r="G94" s="6">
        <v>2.2200000000000002</v>
      </c>
      <c r="H94" s="35">
        <f t="shared" si="14"/>
        <v>1746.6516000000001</v>
      </c>
      <c r="I94" s="7">
        <f t="shared" si="15"/>
        <v>19.665152297214163</v>
      </c>
      <c r="J94" s="20">
        <f t="shared" si="17"/>
        <v>196.78744405975368</v>
      </c>
      <c r="K94" s="35">
        <v>311.72000000000003</v>
      </c>
      <c r="L94" s="7">
        <f t="shared" si="16"/>
        <v>3.3941822418458294</v>
      </c>
      <c r="M94" s="24">
        <f t="shared" si="18"/>
        <v>70.712130038454774</v>
      </c>
    </row>
    <row r="95" spans="1:13" x14ac:dyDescent="0.25">
      <c r="A95" s="5">
        <v>2000</v>
      </c>
      <c r="B95" s="27">
        <v>5.33</v>
      </c>
      <c r="C95" s="35">
        <v>9643.15</v>
      </c>
      <c r="D95" s="35">
        <v>924.42</v>
      </c>
      <c r="E95" s="7">
        <f t="shared" si="12"/>
        <v>9.5862866387020844</v>
      </c>
      <c r="F95" s="20">
        <f t="shared" si="13"/>
        <v>50.58726458417987</v>
      </c>
      <c r="G95" s="6">
        <v>2.17</v>
      </c>
      <c r="H95" s="35">
        <f t="shared" si="14"/>
        <v>2005.9913999999999</v>
      </c>
      <c r="I95" s="7">
        <f t="shared" si="15"/>
        <v>21.509518234186963</v>
      </c>
      <c r="J95" s="20">
        <f t="shared" si="17"/>
        <v>215.24385126994173</v>
      </c>
      <c r="K95" s="35">
        <v>327.3</v>
      </c>
      <c r="L95" s="7">
        <f t="shared" si="16"/>
        <v>3.3941191415668119</v>
      </c>
      <c r="M95" s="24">
        <f t="shared" si="18"/>
        <v>70.710815449308583</v>
      </c>
    </row>
    <row r="96" spans="1:13" x14ac:dyDescent="0.25">
      <c r="A96" s="5">
        <v>2001</v>
      </c>
      <c r="B96" s="27">
        <v>5.73</v>
      </c>
      <c r="C96" s="35">
        <v>10163.879999999999</v>
      </c>
      <c r="D96" s="35">
        <v>1018.91</v>
      </c>
      <c r="E96" s="7">
        <f t="shared" si="12"/>
        <v>10.024813358677987</v>
      </c>
      <c r="F96" s="20">
        <f t="shared" si="13"/>
        <v>52.901389755556657</v>
      </c>
      <c r="G96" s="6">
        <v>2.5099999999999998</v>
      </c>
      <c r="H96" s="35">
        <f t="shared" si="14"/>
        <v>2557.4640999999997</v>
      </c>
      <c r="I96" s="7">
        <f t="shared" si="15"/>
        <v>26.017799102311326</v>
      </c>
      <c r="J96" s="20">
        <f t="shared" si="17"/>
        <v>260.35782016950429</v>
      </c>
      <c r="K96" s="35">
        <v>351</v>
      </c>
      <c r="L96" s="7">
        <f t="shared" si="16"/>
        <v>3.4534055892041233</v>
      </c>
      <c r="M96" s="24">
        <f t="shared" si="18"/>
        <v>71.945949775085907</v>
      </c>
    </row>
    <row r="97" spans="1:13" x14ac:dyDescent="0.25">
      <c r="A97" s="5">
        <v>2002</v>
      </c>
      <c r="B97" s="27">
        <v>9.15</v>
      </c>
      <c r="C97" s="35">
        <v>11383.55</v>
      </c>
      <c r="D97" s="35">
        <v>1407</v>
      </c>
      <c r="E97" s="7">
        <f t="shared" si="12"/>
        <v>12.359940440372293</v>
      </c>
      <c r="F97" s="20">
        <f t="shared" si="13"/>
        <v>65.223960107505505</v>
      </c>
      <c r="G97" s="7">
        <v>2.5166923472008218</v>
      </c>
      <c r="H97" s="35">
        <f t="shared" si="14"/>
        <v>3540.9861325115562</v>
      </c>
      <c r="I97" s="7">
        <f t="shared" si="15"/>
        <v>32.163777213759765</v>
      </c>
      <c r="J97" s="20">
        <f t="shared" si="17"/>
        <v>321.86008089547209</v>
      </c>
      <c r="K97" s="35">
        <v>385</v>
      </c>
      <c r="L97" s="7">
        <f t="shared" si="16"/>
        <v>3.3820732548282391</v>
      </c>
      <c r="M97" s="24">
        <f t="shared" si="18"/>
        <v>70.459859475588317</v>
      </c>
    </row>
    <row r="98" spans="1:13" x14ac:dyDescent="0.25">
      <c r="A98" s="5">
        <f>+A97+1</f>
        <v>2003</v>
      </c>
      <c r="B98" s="27">
        <v>5.97</v>
      </c>
      <c r="C98" s="35">
        <v>12294.23</v>
      </c>
      <c r="D98" s="35">
        <v>1450</v>
      </c>
      <c r="E98" s="7">
        <f t="shared" si="12"/>
        <v>11.794150589341504</v>
      </c>
      <c r="F98" s="20">
        <f t="shared" si="13"/>
        <v>62.238261685179438</v>
      </c>
      <c r="G98" s="7">
        <v>2.578897035384125</v>
      </c>
      <c r="H98" s="35">
        <f t="shared" si="14"/>
        <v>3739.4007013069813</v>
      </c>
      <c r="I98" s="7">
        <f t="shared" si="15"/>
        <v>31.450040589377448</v>
      </c>
      <c r="J98" s="20">
        <f t="shared" si="17"/>
        <v>314.71778146543261</v>
      </c>
      <c r="K98" s="35">
        <v>400</v>
      </c>
      <c r="L98" s="7">
        <f t="shared" si="16"/>
        <v>3.2535587832666217</v>
      </c>
      <c r="M98" s="24">
        <f t="shared" si="18"/>
        <v>67.782474651387957</v>
      </c>
    </row>
    <row r="99" spans="1:13" x14ac:dyDescent="0.25">
      <c r="A99" s="5">
        <f>+A98+1</f>
        <v>2004</v>
      </c>
      <c r="B99" s="27">
        <v>1.39</v>
      </c>
      <c r="C99" s="35">
        <v>12465.12</v>
      </c>
      <c r="D99" s="35">
        <v>1501</v>
      </c>
      <c r="E99" s="7">
        <f t="shared" si="12"/>
        <v>12.041600883104213</v>
      </c>
      <c r="F99" s="20">
        <f t="shared" si="13"/>
        <v>63.544067984718801</v>
      </c>
      <c r="G99" s="7">
        <v>2.0588235294117645</v>
      </c>
      <c r="H99" s="35">
        <f t="shared" si="14"/>
        <v>3090.2941176470586</v>
      </c>
      <c r="I99" s="7">
        <f t="shared" si="15"/>
        <v>25.634443291737732</v>
      </c>
      <c r="J99" s="20">
        <f t="shared" si="17"/>
        <v>256.52161239505853</v>
      </c>
      <c r="K99" s="37">
        <v>457</v>
      </c>
      <c r="L99" s="7">
        <f t="shared" si="16"/>
        <v>3.6662302488864928</v>
      </c>
      <c r="M99" s="24">
        <f t="shared" si="18"/>
        <v>76.379796851801942</v>
      </c>
    </row>
    <row r="100" spans="1:13" x14ac:dyDescent="0.25">
      <c r="A100" s="5">
        <f t="shared" ref="A100:A114" si="19">+A99+1</f>
        <v>2005</v>
      </c>
      <c r="B100" s="27">
        <v>3.4</v>
      </c>
      <c r="C100" s="35">
        <v>12888.93</v>
      </c>
      <c r="D100" s="35">
        <v>1438</v>
      </c>
      <c r="E100" s="7">
        <f t="shared" si="12"/>
        <v>11.156860965184853</v>
      </c>
      <c r="F100" s="20">
        <f t="shared" si="13"/>
        <v>58.875255752954367</v>
      </c>
      <c r="G100" s="7">
        <v>2.0240963855421685</v>
      </c>
      <c r="H100" s="35">
        <f t="shared" si="14"/>
        <v>2910.6506024096384</v>
      </c>
      <c r="I100" s="7">
        <f t="shared" si="15"/>
        <v>23.350369060050493</v>
      </c>
      <c r="J100" s="20">
        <f t="shared" si="17"/>
        <v>233.6650830733837</v>
      </c>
      <c r="K100" s="37">
        <v>466</v>
      </c>
      <c r="L100" s="7">
        <f t="shared" si="16"/>
        <v>3.6155057091628242</v>
      </c>
      <c r="M100" s="24">
        <f t="shared" si="18"/>
        <v>75.323035607558836</v>
      </c>
    </row>
    <row r="101" spans="1:13" x14ac:dyDescent="0.25">
      <c r="A101" s="5">
        <f t="shared" si="19"/>
        <v>2006</v>
      </c>
      <c r="B101" s="27">
        <v>4.6399999999999997</v>
      </c>
      <c r="C101" s="35">
        <v>13486.98</v>
      </c>
      <c r="D101" s="35">
        <v>1616</v>
      </c>
      <c r="E101" s="7">
        <f t="shared" si="12"/>
        <v>11.98192627259772</v>
      </c>
      <c r="F101" s="20">
        <f t="shared" si="13"/>
        <v>63.229162388378469</v>
      </c>
      <c r="G101" s="7">
        <v>2.3664596273291925</v>
      </c>
      <c r="H101" s="35">
        <f t="shared" si="14"/>
        <v>3824.1987577639752</v>
      </c>
      <c r="I101" s="7">
        <f t="shared" si="15"/>
        <v>29.31880610431654</v>
      </c>
      <c r="J101" s="20">
        <f t="shared" si="17"/>
        <v>293.39070600380217</v>
      </c>
      <c r="K101" s="37">
        <v>484.99999999999994</v>
      </c>
      <c r="L101" s="7">
        <f t="shared" si="16"/>
        <v>3.5960607934467164</v>
      </c>
      <c r="M101" s="24">
        <f t="shared" si="18"/>
        <v>74.917933196806601</v>
      </c>
    </row>
    <row r="102" spans="1:13" x14ac:dyDescent="0.25">
      <c r="A102" s="5">
        <f t="shared" si="19"/>
        <v>2007</v>
      </c>
      <c r="B102" s="27">
        <v>7.08</v>
      </c>
      <c r="C102" s="35">
        <v>14441.86</v>
      </c>
      <c r="D102" s="35">
        <v>2547</v>
      </c>
      <c r="E102" s="7">
        <f t="shared" ref="E102:E111" si="20">D102*$C$6/C102</f>
        <v>17.636232452052575</v>
      </c>
      <c r="F102" s="20">
        <f t="shared" ref="F102:F111" si="21">E102/$E$6*100</f>
        <v>93.067189720594072</v>
      </c>
      <c r="G102" s="7">
        <v>2.7523535564853558</v>
      </c>
      <c r="H102" s="35">
        <f t="shared" ref="H102:H111" si="22">G102*D102</f>
        <v>7010.2445083682014</v>
      </c>
      <c r="I102" s="7">
        <f t="shared" ref="I102:I111" si="23">H102*$C$7/C102</f>
        <v>50.191546114231272</v>
      </c>
      <c r="J102" s="20">
        <f t="shared" si="17"/>
        <v>502.26237376387132</v>
      </c>
      <c r="K102" s="37">
        <v>544</v>
      </c>
      <c r="L102" s="7">
        <f t="shared" ref="L102:L111" si="24">K102/C102*100</f>
        <v>3.7668278185773856</v>
      </c>
      <c r="M102" s="24">
        <f t="shared" si="18"/>
        <v>78.475579553695539</v>
      </c>
    </row>
    <row r="103" spans="1:13" x14ac:dyDescent="0.25">
      <c r="A103" s="5">
        <f t="shared" si="19"/>
        <v>2008</v>
      </c>
      <c r="B103" s="27">
        <v>11.53</v>
      </c>
      <c r="C103" s="35">
        <v>16107</v>
      </c>
      <c r="D103" s="35">
        <v>3517</v>
      </c>
      <c r="E103" s="7">
        <f t="shared" si="20"/>
        <v>21.835226919972683</v>
      </c>
      <c r="F103" s="20">
        <f t="shared" si="21"/>
        <v>115.22547187320677</v>
      </c>
      <c r="G103" s="7">
        <v>3.0142405063291138</v>
      </c>
      <c r="H103" s="35">
        <f t="shared" si="22"/>
        <v>10601.083860759492</v>
      </c>
      <c r="I103" s="7">
        <f t="shared" si="23"/>
        <v>68.054390712269907</v>
      </c>
      <c r="J103" s="20">
        <f t="shared" si="17"/>
        <v>681.01428368844256</v>
      </c>
      <c r="K103" s="37">
        <v>720</v>
      </c>
      <c r="L103" s="7">
        <f t="shared" si="24"/>
        <v>4.4701061650214191</v>
      </c>
      <c r="M103" s="24">
        <f t="shared" si="18"/>
        <v>93.127211771279576</v>
      </c>
    </row>
    <row r="104" spans="1:13" x14ac:dyDescent="0.25">
      <c r="A104" s="5">
        <f t="shared" si="19"/>
        <v>2009</v>
      </c>
      <c r="B104" s="27">
        <v>7.14</v>
      </c>
      <c r="C104" s="35">
        <v>17257.05</v>
      </c>
      <c r="D104" s="35">
        <v>2456</v>
      </c>
      <c r="E104" s="7">
        <f t="shared" si="20"/>
        <v>14.231864658212151</v>
      </c>
      <c r="F104" s="20">
        <f t="shared" si="21"/>
        <v>75.10218816998497</v>
      </c>
      <c r="G104" s="7">
        <v>2.8475935828877006</v>
      </c>
      <c r="H104" s="35">
        <f t="shared" si="22"/>
        <v>6993.6898395721928</v>
      </c>
      <c r="I104" s="7">
        <f t="shared" si="23"/>
        <v>41.904469733341728</v>
      </c>
      <c r="J104" s="20">
        <f t="shared" si="17"/>
        <v>419.33433155622311</v>
      </c>
      <c r="K104" s="37">
        <v>788</v>
      </c>
      <c r="L104" s="7">
        <f t="shared" si="24"/>
        <v>4.5662497356152993</v>
      </c>
      <c r="M104" s="24">
        <f t="shared" si="18"/>
        <v>95.130202825318747</v>
      </c>
    </row>
    <row r="105" spans="1:13" x14ac:dyDescent="0.25">
      <c r="A105" s="5">
        <f t="shared" si="19"/>
        <v>2010</v>
      </c>
      <c r="B105" s="27">
        <v>4.28</v>
      </c>
      <c r="C105" s="35">
        <v>17995.650000000001</v>
      </c>
      <c r="D105" s="35">
        <v>2428</v>
      </c>
      <c r="E105" s="7">
        <f t="shared" si="20"/>
        <v>13.492149491682712</v>
      </c>
      <c r="F105" s="20">
        <f t="shared" si="21"/>
        <v>71.198678056373154</v>
      </c>
      <c r="G105" s="7">
        <v>3.0474708171206224</v>
      </c>
      <c r="H105" s="35">
        <f t="shared" si="22"/>
        <v>7399.2591439688713</v>
      </c>
      <c r="I105" s="7">
        <f t="shared" si="23"/>
        <v>42.514907518560392</v>
      </c>
      <c r="J105" s="20">
        <f t="shared" si="17"/>
        <v>425.44292861639923</v>
      </c>
      <c r="K105" s="37">
        <v>791</v>
      </c>
      <c r="L105" s="7">
        <f t="shared" si="24"/>
        <v>4.3955066918949859</v>
      </c>
      <c r="M105" s="24">
        <f t="shared" si="18"/>
        <v>91.573056081145538</v>
      </c>
    </row>
    <row r="106" spans="1:13" x14ac:dyDescent="0.25">
      <c r="A106" s="5">
        <f t="shared" si="19"/>
        <v>2011</v>
      </c>
      <c r="B106" s="27">
        <v>4.9800000000000004</v>
      </c>
      <c r="C106" s="35">
        <v>18891.830000000002</v>
      </c>
      <c r="D106" s="35">
        <v>3021</v>
      </c>
      <c r="E106" s="7">
        <f t="shared" si="20"/>
        <v>15.991039512847616</v>
      </c>
      <c r="F106" s="20">
        <f t="shared" si="21"/>
        <v>84.385432785475544</v>
      </c>
      <c r="G106" s="7">
        <v>2.5622648270919188</v>
      </c>
      <c r="H106" s="35">
        <f t="shared" si="22"/>
        <v>7740.6020426446867</v>
      </c>
      <c r="I106" s="7">
        <f t="shared" si="23"/>
        <v>42.366369547548366</v>
      </c>
      <c r="J106" s="20">
        <f t="shared" si="17"/>
        <v>423.9565222453985</v>
      </c>
      <c r="K106" s="37">
        <v>873</v>
      </c>
      <c r="L106" s="7">
        <f t="shared" si="24"/>
        <v>4.6210451819649023</v>
      </c>
      <c r="M106" s="24">
        <f t="shared" si="18"/>
        <v>96.271774624268801</v>
      </c>
    </row>
    <row r="107" spans="1:13" x14ac:dyDescent="0.25">
      <c r="A107" s="5">
        <f t="shared" si="19"/>
        <v>2012</v>
      </c>
      <c r="B107" s="27">
        <v>5.67</v>
      </c>
      <c r="C107" s="35">
        <v>19963</v>
      </c>
      <c r="D107" s="35">
        <v>3152</v>
      </c>
      <c r="E107" s="7">
        <f t="shared" si="20"/>
        <v>15.789210038571357</v>
      </c>
      <c r="F107" s="20">
        <f t="shared" si="21"/>
        <v>83.320369596682625</v>
      </c>
      <c r="G107" s="7">
        <v>3.15</v>
      </c>
      <c r="H107" s="35">
        <f t="shared" si="22"/>
        <v>9928.7999999999993</v>
      </c>
      <c r="I107" s="7">
        <f t="shared" si="23"/>
        <v>51.427036016630765</v>
      </c>
      <c r="J107" s="20">
        <f t="shared" si="17"/>
        <v>514.62581221480434</v>
      </c>
      <c r="K107" s="37">
        <v>946</v>
      </c>
      <c r="L107" s="7">
        <f t="shared" si="24"/>
        <v>4.738766718429094</v>
      </c>
      <c r="M107" s="24">
        <f t="shared" si="18"/>
        <v>98.724306633939463</v>
      </c>
    </row>
    <row r="108" spans="1:13" x14ac:dyDescent="0.25">
      <c r="A108" s="5">
        <f t="shared" si="19"/>
        <v>2013</v>
      </c>
      <c r="B108" s="27">
        <v>5.76</v>
      </c>
      <c r="C108" s="35">
        <v>21112.87</v>
      </c>
      <c r="D108" s="35">
        <v>3459</v>
      </c>
      <c r="E108" s="7">
        <f t="shared" si="20"/>
        <v>16.383371848545462</v>
      </c>
      <c r="F108" s="20">
        <f t="shared" si="21"/>
        <v>86.455788118973416</v>
      </c>
      <c r="G108" s="7">
        <v>3.63</v>
      </c>
      <c r="H108" s="35">
        <f t="shared" si="22"/>
        <v>12556.17</v>
      </c>
      <c r="I108" s="7">
        <f t="shared" si="23"/>
        <v>61.493675563767511</v>
      </c>
      <c r="J108" s="20">
        <f t="shared" si="17"/>
        <v>615.3617860232813</v>
      </c>
      <c r="K108" s="35">
        <v>1028</v>
      </c>
      <c r="L108" s="7">
        <f t="shared" si="24"/>
        <v>4.8690680139649416</v>
      </c>
      <c r="M108" s="24">
        <f t="shared" si="18"/>
        <v>101.43891695760297</v>
      </c>
    </row>
    <row r="109" spans="1:13" x14ac:dyDescent="0.25">
      <c r="A109" s="5">
        <f t="shared" si="19"/>
        <v>2014</v>
      </c>
      <c r="B109" s="27">
        <v>6.05</v>
      </c>
      <c r="C109" s="35">
        <v>22390.19</v>
      </c>
      <c r="D109" s="35">
        <v>3784</v>
      </c>
      <c r="E109" s="7">
        <f t="shared" si="20"/>
        <v>16.900258550731369</v>
      </c>
      <c r="F109" s="20">
        <f t="shared" si="21"/>
        <v>89.183422431300102</v>
      </c>
      <c r="G109" s="7">
        <v>3.6993076162215628</v>
      </c>
      <c r="H109" s="35">
        <f t="shared" si="22"/>
        <v>13998.180019782394</v>
      </c>
      <c r="I109" s="7">
        <f t="shared" si="23"/>
        <v>64.644909848710512</v>
      </c>
      <c r="J109" s="20">
        <f t="shared" si="17"/>
        <v>646.89590949179103</v>
      </c>
      <c r="K109" s="35">
        <v>1111</v>
      </c>
      <c r="L109" s="7">
        <f t="shared" si="24"/>
        <v>4.9619945163484545</v>
      </c>
      <c r="M109" s="24">
        <f t="shared" si="18"/>
        <v>103.37488575725948</v>
      </c>
    </row>
    <row r="110" spans="1:13" x14ac:dyDescent="0.25">
      <c r="A110" s="5">
        <f t="shared" si="19"/>
        <v>2015</v>
      </c>
      <c r="B110" s="27">
        <v>4.58</v>
      </c>
      <c r="C110" s="35">
        <v>23408.95</v>
      </c>
      <c r="D110" s="35">
        <v>4041</v>
      </c>
      <c r="E110" s="7">
        <f t="shared" si="20"/>
        <v>17.26262818281042</v>
      </c>
      <c r="F110" s="20">
        <f t="shared" si="21"/>
        <v>91.095663233828077</v>
      </c>
      <c r="G110" s="7">
        <v>3.6720733575340452</v>
      </c>
      <c r="H110" s="35">
        <f t="shared" si="22"/>
        <v>14838.848437795077</v>
      </c>
      <c r="I110" s="7">
        <f t="shared" si="23"/>
        <v>65.544884690172395</v>
      </c>
      <c r="J110" s="20">
        <f t="shared" si="17"/>
        <v>655.90187832908566</v>
      </c>
      <c r="K110" s="35">
        <v>1177</v>
      </c>
      <c r="L110" s="7">
        <f t="shared" si="24"/>
        <v>5.0279914306280284</v>
      </c>
      <c r="M110" s="24">
        <f t="shared" si="18"/>
        <v>104.74982147141728</v>
      </c>
    </row>
    <row r="111" spans="1:13" x14ac:dyDescent="0.25">
      <c r="A111" s="5">
        <f t="shared" si="19"/>
        <v>2016</v>
      </c>
      <c r="B111" s="27">
        <v>6.33</v>
      </c>
      <c r="C111" s="35">
        <v>24890.68</v>
      </c>
      <c r="D111" s="35">
        <v>4447.22</v>
      </c>
      <c r="E111" s="7">
        <f t="shared" si="20"/>
        <v>17.867008856326947</v>
      </c>
      <c r="F111" s="20">
        <f t="shared" si="21"/>
        <v>94.285007157398141</v>
      </c>
      <c r="G111" s="7">
        <v>2.9866224204085867</v>
      </c>
      <c r="H111" s="35">
        <f t="shared" si="22"/>
        <v>13282.166960489476</v>
      </c>
      <c r="I111" s="7">
        <f t="shared" si="23"/>
        <v>55.176317549966967</v>
      </c>
      <c r="J111" s="20">
        <f t="shared" si="17"/>
        <v>552.14454173464571</v>
      </c>
      <c r="K111" s="35">
        <v>1297</v>
      </c>
      <c r="L111" s="7">
        <f t="shared" si="24"/>
        <v>5.2107857238130899</v>
      </c>
      <c r="M111" s="24">
        <f t="shared" si="18"/>
        <v>108.55803591277271</v>
      </c>
    </row>
    <row r="112" spans="1:13" x14ac:dyDescent="0.25">
      <c r="A112" s="5">
        <f t="shared" si="19"/>
        <v>2017</v>
      </c>
      <c r="B112" s="27">
        <v>5.28</v>
      </c>
      <c r="C112" s="35">
        <v>26204.91</v>
      </c>
      <c r="D112" s="35">
        <v>4213.34</v>
      </c>
      <c r="E112" s="7">
        <f t="shared" ref="E112:E115" si="25">D112*$C$6/C112</f>
        <v>16.078437208904745</v>
      </c>
      <c r="F112" s="20">
        <f t="shared" ref="F112:F115" si="26">E112/$E$6*100</f>
        <v>84.846634347782299</v>
      </c>
      <c r="G112" s="7">
        <v>3.7562381359849715</v>
      </c>
      <c r="H112" s="35">
        <f t="shared" ref="H112:H115" si="27">G112*D112</f>
        <v>15826.30838787092</v>
      </c>
      <c r="I112" s="7">
        <f t="shared" ref="I112:I115" si="28">H112*$C$7/C112</f>
        <v>62.447849937506113</v>
      </c>
      <c r="J112" s="20">
        <f t="shared" ref="J112:J115" si="29">I112/$I$6*100</f>
        <v>624.91012479825918</v>
      </c>
      <c r="K112" s="35">
        <v>1324</v>
      </c>
      <c r="L112" s="7">
        <f t="shared" ref="L112:L115" si="30">K112/C112*100</f>
        <v>5.0524882550636505</v>
      </c>
      <c r="M112" s="24">
        <f t="shared" ref="M112:M115" si="31">L112/$L$6*100</f>
        <v>105.26017198049273</v>
      </c>
    </row>
    <row r="113" spans="1:13" x14ac:dyDescent="0.25">
      <c r="A113" s="5">
        <f t="shared" si="19"/>
        <v>2018</v>
      </c>
      <c r="B113" s="27">
        <v>4.62</v>
      </c>
      <c r="C113" s="39">
        <f>SUM(C112*B113/100)+C112</f>
        <v>27415.576841999999</v>
      </c>
      <c r="D113" s="35">
        <v>4024.95</v>
      </c>
      <c r="E113" s="7">
        <f t="shared" si="25"/>
        <v>14.681252279302306</v>
      </c>
      <c r="F113" s="20">
        <f t="shared" si="26"/>
        <v>77.473626803706111</v>
      </c>
      <c r="G113" s="7">
        <v>3.1224572823433685</v>
      </c>
      <c r="H113" s="35">
        <f t="shared" si="27"/>
        <v>12567.734438567941</v>
      </c>
      <c r="I113" s="7">
        <f t="shared" si="28"/>
        <v>47.400196918604209</v>
      </c>
      <c r="J113" s="20">
        <f t="shared" si="29"/>
        <v>474.32958863291077</v>
      </c>
      <c r="K113" s="35">
        <v>1305</v>
      </c>
      <c r="L113" s="7">
        <f t="shared" si="30"/>
        <v>4.76006763425372</v>
      </c>
      <c r="M113" s="24">
        <f t="shared" si="31"/>
        <v>99.168075713619174</v>
      </c>
    </row>
    <row r="114" spans="1:13" x14ac:dyDescent="0.25">
      <c r="A114" s="46">
        <f t="shared" si="19"/>
        <v>2019</v>
      </c>
      <c r="B114" s="47">
        <v>4.1399999999999997</v>
      </c>
      <c r="C114" s="40">
        <f>SUM(C113*B114/100)+C113</f>
        <v>28550.581723258798</v>
      </c>
      <c r="D114" s="48">
        <v>4498.7983870967746</v>
      </c>
      <c r="E114" s="49">
        <f t="shared" si="25"/>
        <v>15.757291500060113</v>
      </c>
      <c r="F114" s="50">
        <f t="shared" si="26"/>
        <v>83.151934037256538</v>
      </c>
      <c r="G114" s="51">
        <v>3.71</v>
      </c>
      <c r="H114" s="48">
        <f t="shared" si="27"/>
        <v>16690.542016129035</v>
      </c>
      <c r="I114" s="49">
        <f t="shared" si="28"/>
        <v>60.447176215040606</v>
      </c>
      <c r="J114" s="50">
        <f t="shared" si="29"/>
        <v>604.88955936906223</v>
      </c>
      <c r="K114" s="48">
        <v>1374</v>
      </c>
      <c r="L114" s="49">
        <f t="shared" si="30"/>
        <v>4.8125113993059827</v>
      </c>
      <c r="M114" s="52">
        <f t="shared" si="31"/>
        <v>100.26065415220798</v>
      </c>
    </row>
    <row r="115" spans="1:13" x14ac:dyDescent="0.25">
      <c r="A115" s="5">
        <v>2020</v>
      </c>
      <c r="B115" s="27">
        <v>3.28</v>
      </c>
      <c r="C115" s="39">
        <f>SUM(C114*B115/100)+C114</f>
        <v>29487.040803781685</v>
      </c>
      <c r="D115" s="35">
        <v>5166.2</v>
      </c>
      <c r="E115" s="7">
        <f t="shared" si="25"/>
        <v>17.520238922508085</v>
      </c>
      <c r="F115" s="20">
        <f t="shared" si="26"/>
        <v>92.4550866623118</v>
      </c>
      <c r="G115" s="6">
        <v>2.84</v>
      </c>
      <c r="H115" s="35">
        <f t="shared" si="27"/>
        <v>14672.007999999998</v>
      </c>
      <c r="I115" s="7">
        <f t="shared" si="28"/>
        <v>51.449232810280343</v>
      </c>
      <c r="J115" s="20">
        <f t="shared" si="29"/>
        <v>514.84793357052047</v>
      </c>
      <c r="K115" s="35">
        <v>1469</v>
      </c>
      <c r="L115" s="7">
        <f t="shared" si="30"/>
        <v>4.9818495174721029</v>
      </c>
      <c r="M115" s="24">
        <f t="shared" si="31"/>
        <v>103.78853161400214</v>
      </c>
    </row>
    <row r="116" spans="1:13" x14ac:dyDescent="0.25">
      <c r="A116" s="5">
        <v>2021</v>
      </c>
      <c r="B116" s="47">
        <v>4.5599999999999996</v>
      </c>
      <c r="C116" s="39">
        <f>SUM(C115*B116/100)+C115</f>
        <v>30831.64986443413</v>
      </c>
      <c r="D116" s="48">
        <v>5430.7</v>
      </c>
      <c r="E116" s="7">
        <f t="shared" ref="E116" si="32">D116*$C$6/C116</f>
        <v>17.614042790050583</v>
      </c>
      <c r="F116" s="20">
        <f t="shared" ref="F116" si="33">E116/$E$6*100</f>
        <v>92.950093878894904</v>
      </c>
      <c r="G116" s="6">
        <v>4.16</v>
      </c>
      <c r="H116" s="35">
        <f t="shared" ref="H116" si="34">G116*D116</f>
        <v>22591.712</v>
      </c>
      <c r="I116" s="7">
        <f t="shared" ref="I116" si="35">H116*$C$7/C116</f>
        <v>75.765748218835185</v>
      </c>
      <c r="J116" s="20">
        <f t="shared" ref="J116" si="36">I116/$I$6*100</f>
        <v>758.18115791412299</v>
      </c>
      <c r="K116" s="48">
        <v>1545</v>
      </c>
      <c r="L116" s="7">
        <f t="shared" ref="L116" si="37">K116/C116*100</f>
        <v>5.011084410965096</v>
      </c>
      <c r="M116" s="24">
        <f t="shared" ref="M116" si="38">L116/$L$6*100</f>
        <v>104.39759189510617</v>
      </c>
    </row>
    <row r="117" spans="1:13" ht="15.75" thickBot="1" x14ac:dyDescent="0.3">
      <c r="A117" s="63">
        <v>2022</v>
      </c>
      <c r="B117" s="64">
        <v>5.94</v>
      </c>
      <c r="C117" s="66">
        <f>SUM(C116*B117/100)+C116</f>
        <v>32663.049866381516</v>
      </c>
      <c r="D117" s="68">
        <v>6771.1784415584425</v>
      </c>
      <c r="E117" s="67">
        <f t="shared" ref="E117" si="39">D117*$C$6/C117</f>
        <v>20.730392505470491</v>
      </c>
      <c r="F117" s="55">
        <f t="shared" ref="F117" si="40">E117/$E$6*100</f>
        <v>109.39521111066222</v>
      </c>
      <c r="G117" s="56">
        <v>4.3600000000000003</v>
      </c>
      <c r="H117" s="53">
        <f t="shared" ref="H117" si="41">G117*D117</f>
        <v>29522.338005194812</v>
      </c>
      <c r="I117" s="54">
        <f t="shared" ref="I117" si="42">H117*$C$7/C117</f>
        <v>93.457584708862285</v>
      </c>
      <c r="J117" s="70">
        <f t="shared" ref="J117" si="43">I117/$I$6*100</f>
        <v>935.22180478919063</v>
      </c>
      <c r="K117" s="68">
        <v>1624</v>
      </c>
      <c r="L117" s="67">
        <f t="shared" ref="L117" si="44">K117/C117*100</f>
        <v>4.9719790608760759</v>
      </c>
      <c r="M117" s="57">
        <f t="shared" ref="M117" si="45">L117/$L$6*100</f>
        <v>103.58289710158492</v>
      </c>
    </row>
    <row r="118" spans="1:13" s="59" customFormat="1" ht="30" x14ac:dyDescent="0.2">
      <c r="B118" s="65" t="s">
        <v>37</v>
      </c>
      <c r="C118" s="60"/>
      <c r="D118" s="69" t="s">
        <v>34</v>
      </c>
      <c r="E118" s="61"/>
      <c r="F118" s="61"/>
      <c r="G118" s="62"/>
      <c r="H118" s="60"/>
      <c r="I118" s="61"/>
      <c r="J118" s="61"/>
      <c r="K118" s="71" t="s">
        <v>35</v>
      </c>
      <c r="L118" s="61"/>
      <c r="M118" s="61"/>
    </row>
    <row r="119" spans="1:13" x14ac:dyDescent="0.25">
      <c r="A119" s="29" t="s">
        <v>28</v>
      </c>
      <c r="B119" s="2"/>
      <c r="C119" s="31"/>
      <c r="D119" s="31"/>
      <c r="E119" s="3"/>
      <c r="F119" s="3"/>
      <c r="G119" s="2"/>
      <c r="H119" s="31"/>
      <c r="I119" s="3"/>
      <c r="J119" s="3"/>
      <c r="K119" s="31"/>
      <c r="L119" s="3"/>
      <c r="M119" s="3"/>
    </row>
    <row r="120" spans="1:13" x14ac:dyDescent="0.25">
      <c r="A120" s="38" t="s">
        <v>29</v>
      </c>
      <c r="B120" s="29" t="s">
        <v>30</v>
      </c>
      <c r="C120" s="31"/>
      <c r="D120" s="31"/>
      <c r="E120" s="3"/>
      <c r="F120" s="3"/>
      <c r="G120" s="2"/>
      <c r="H120" s="31"/>
      <c r="I120" s="3"/>
      <c r="J120" s="3"/>
      <c r="K120" s="31"/>
      <c r="L120" s="3"/>
      <c r="M120" s="3"/>
    </row>
    <row r="121" spans="1:13" x14ac:dyDescent="0.25">
      <c r="A121" s="2"/>
      <c r="B121" s="2"/>
      <c r="C121" s="31"/>
      <c r="D121" s="31"/>
      <c r="E121" s="3"/>
      <c r="F121" s="3"/>
      <c r="G121" s="2"/>
      <c r="H121" s="31"/>
      <c r="I121" s="3"/>
      <c r="J121" s="3"/>
      <c r="K121" s="31"/>
      <c r="L121" s="3"/>
      <c r="M121" s="3"/>
    </row>
    <row r="122" spans="1:13" x14ac:dyDescent="0.25">
      <c r="A122" s="2"/>
      <c r="B122" s="29" t="s">
        <v>36</v>
      </c>
      <c r="C122" s="31"/>
      <c r="D122" s="31"/>
      <c r="E122" s="3"/>
      <c r="F122" s="3"/>
      <c r="G122" s="2"/>
      <c r="H122" s="31"/>
      <c r="I122" s="3"/>
      <c r="J122" s="3"/>
      <c r="K122" s="31"/>
      <c r="L122" s="3"/>
      <c r="M122" s="3"/>
    </row>
    <row r="123" spans="1:13" x14ac:dyDescent="0.25">
      <c r="A123" s="2"/>
      <c r="B123" s="2"/>
      <c r="C123" s="31"/>
      <c r="D123" s="31"/>
      <c r="E123" s="3"/>
      <c r="F123" s="3"/>
      <c r="G123" s="2"/>
      <c r="H123" s="31"/>
      <c r="I123" s="3"/>
      <c r="J123" s="3"/>
      <c r="K123" s="31"/>
      <c r="L123" s="3"/>
      <c r="M123" s="3"/>
    </row>
    <row r="124" spans="1:13" s="45" customFormat="1" x14ac:dyDescent="0.25">
      <c r="A124" s="41"/>
      <c r="B124" s="42"/>
      <c r="C124" s="43"/>
      <c r="D124" s="43"/>
      <c r="E124" s="44"/>
      <c r="F124" s="44"/>
      <c r="G124" s="42"/>
      <c r="H124" s="43"/>
      <c r="I124" s="44"/>
      <c r="J124" s="44"/>
      <c r="K124" s="43"/>
      <c r="L124" s="44"/>
      <c r="M124" s="44"/>
    </row>
    <row r="125" spans="1:13" x14ac:dyDescent="0.25">
      <c r="A125" s="2"/>
      <c r="B125" s="2"/>
      <c r="C125" s="31"/>
      <c r="D125" s="31"/>
      <c r="E125" s="3"/>
      <c r="F125" s="3"/>
      <c r="G125" s="2"/>
      <c r="H125" s="31"/>
      <c r="I125" s="3"/>
      <c r="J125" s="3"/>
      <c r="K125" s="31"/>
      <c r="L125" s="3"/>
      <c r="M125" s="3"/>
    </row>
    <row r="126" spans="1:13" x14ac:dyDescent="0.25">
      <c r="A126" s="2"/>
      <c r="B126" s="2"/>
      <c r="C126" s="31"/>
      <c r="D126" s="31"/>
      <c r="E126" s="3"/>
      <c r="F126" s="3"/>
      <c r="G126" s="2"/>
      <c r="H126" s="31"/>
      <c r="I126" s="3"/>
      <c r="J126" s="3"/>
      <c r="K126" s="31"/>
      <c r="L126" s="3"/>
      <c r="M126" s="3"/>
    </row>
    <row r="127" spans="1:13" x14ac:dyDescent="0.25">
      <c r="A127" s="2"/>
      <c r="B127" s="2"/>
      <c r="C127" s="31"/>
      <c r="D127" s="31"/>
      <c r="E127" s="3"/>
      <c r="F127" s="3"/>
      <c r="G127" s="2"/>
      <c r="H127" s="31"/>
      <c r="I127" s="3"/>
      <c r="J127" s="3"/>
      <c r="K127" s="31"/>
      <c r="L127" s="3"/>
      <c r="M127" s="3"/>
    </row>
    <row r="128" spans="1:13" x14ac:dyDescent="0.25">
      <c r="A128" s="2"/>
      <c r="B128" s="2"/>
      <c r="C128" s="31"/>
      <c r="D128" s="31"/>
      <c r="E128" s="3"/>
      <c r="F128" s="3"/>
      <c r="G128" s="2"/>
      <c r="H128" s="31"/>
      <c r="I128" s="3"/>
      <c r="J128" s="3"/>
      <c r="K128" s="31"/>
      <c r="L128" s="3"/>
      <c r="M128" s="3"/>
    </row>
    <row r="129" spans="1:13" x14ac:dyDescent="0.25">
      <c r="A129" s="2"/>
      <c r="B129" s="2"/>
      <c r="C129" s="31"/>
      <c r="D129" s="31"/>
      <c r="E129" s="3"/>
      <c r="F129" s="3"/>
      <c r="G129" s="2"/>
      <c r="H129" s="31"/>
      <c r="I129" s="3"/>
      <c r="J129" s="3"/>
      <c r="K129" s="31"/>
      <c r="L129" s="3"/>
      <c r="M129" s="3"/>
    </row>
    <row r="130" spans="1:13" x14ac:dyDescent="0.25">
      <c r="A130" s="2"/>
      <c r="B130" s="2"/>
      <c r="C130" s="31"/>
      <c r="D130" s="31"/>
      <c r="E130" s="3"/>
      <c r="F130" s="3"/>
      <c r="G130" s="2"/>
      <c r="H130" s="31"/>
      <c r="I130" s="3"/>
      <c r="J130" s="3"/>
      <c r="K130" s="31"/>
      <c r="L130" s="3"/>
      <c r="M130" s="3"/>
    </row>
    <row r="131" spans="1:13" x14ac:dyDescent="0.25">
      <c r="A131" s="2"/>
      <c r="B131" s="2"/>
      <c r="C131" s="31"/>
      <c r="D131" s="31"/>
      <c r="E131" s="3"/>
      <c r="F131" s="3"/>
      <c r="G131" s="2"/>
      <c r="H131" s="31"/>
      <c r="I131" s="3"/>
      <c r="J131" s="3"/>
      <c r="K131" s="31"/>
      <c r="L131" s="3"/>
      <c r="M131" s="3"/>
    </row>
    <row r="132" spans="1:13" x14ac:dyDescent="0.25">
      <c r="A132" s="2"/>
      <c r="B132" s="2"/>
      <c r="C132" s="31"/>
      <c r="D132" s="31"/>
      <c r="E132" s="3"/>
      <c r="F132" s="3"/>
      <c r="G132" s="2"/>
      <c r="H132" s="31"/>
      <c r="I132" s="3"/>
      <c r="J132" s="3"/>
      <c r="K132" s="31"/>
      <c r="L132" s="3"/>
      <c r="M132" s="3"/>
    </row>
    <row r="133" spans="1:13" x14ac:dyDescent="0.25">
      <c r="A133" s="2"/>
      <c r="B133" s="2"/>
      <c r="C133" s="31"/>
      <c r="D133" s="31"/>
      <c r="E133" s="3"/>
      <c r="F133" s="3"/>
      <c r="G133" s="2"/>
      <c r="H133" s="31"/>
      <c r="I133" s="3"/>
      <c r="J133" s="3"/>
      <c r="K133" s="31"/>
      <c r="L133" s="3"/>
      <c r="M133" s="3"/>
    </row>
    <row r="134" spans="1:13" x14ac:dyDescent="0.25">
      <c r="A134" s="2"/>
      <c r="B134" s="2"/>
      <c r="C134" s="31"/>
      <c r="D134" s="31"/>
      <c r="E134" s="3"/>
      <c r="F134" s="3"/>
      <c r="G134" s="2"/>
      <c r="H134" s="31"/>
      <c r="I134" s="3"/>
      <c r="J134" s="3"/>
      <c r="K134" s="31"/>
      <c r="L134" s="3"/>
      <c r="M134" s="3"/>
    </row>
    <row r="135" spans="1:13" x14ac:dyDescent="0.25">
      <c r="A135" s="2"/>
      <c r="B135" s="2"/>
      <c r="C135" s="31"/>
      <c r="D135" s="31"/>
      <c r="E135" s="3"/>
      <c r="F135" s="3"/>
      <c r="G135" s="2"/>
      <c r="H135" s="31"/>
      <c r="I135" s="3"/>
      <c r="J135" s="3"/>
      <c r="K135" s="31"/>
      <c r="L135" s="3"/>
      <c r="M135" s="3"/>
    </row>
    <row r="136" spans="1:13" x14ac:dyDescent="0.25">
      <c r="A136" s="2"/>
      <c r="B136" s="2"/>
      <c r="C136" s="31"/>
      <c r="D136" s="31"/>
      <c r="E136" s="3"/>
      <c r="F136" s="3"/>
      <c r="G136" s="2"/>
      <c r="H136" s="31"/>
      <c r="I136" s="3"/>
      <c r="J136" s="3"/>
      <c r="K136" s="31"/>
      <c r="L136" s="3"/>
      <c r="M136" s="3"/>
    </row>
    <row r="137" spans="1:13" x14ac:dyDescent="0.25">
      <c r="A137" s="2"/>
      <c r="B137" s="2"/>
      <c r="C137" s="31"/>
      <c r="D137" s="31"/>
      <c r="E137" s="3"/>
      <c r="F137" s="3"/>
      <c r="G137" s="2"/>
      <c r="H137" s="31"/>
      <c r="I137" s="3"/>
      <c r="J137" s="3"/>
      <c r="K137" s="31"/>
      <c r="L137" s="3"/>
      <c r="M137" s="3"/>
    </row>
    <row r="138" spans="1:13" x14ac:dyDescent="0.25">
      <c r="A138" s="2"/>
      <c r="B138" s="2"/>
      <c r="C138" s="31"/>
      <c r="D138" s="31"/>
      <c r="E138" s="3"/>
      <c r="F138" s="3"/>
      <c r="G138" s="2"/>
      <c r="H138" s="31"/>
      <c r="I138" s="3"/>
      <c r="J138" s="3"/>
      <c r="K138" s="31"/>
      <c r="L138" s="3"/>
      <c r="M138" s="3"/>
    </row>
    <row r="139" spans="1:13" x14ac:dyDescent="0.25">
      <c r="A139" s="2"/>
      <c r="B139" s="2"/>
      <c r="C139" s="31"/>
      <c r="D139" s="31"/>
      <c r="E139" s="3"/>
      <c r="F139" s="3"/>
      <c r="G139" s="2"/>
      <c r="H139" s="31"/>
      <c r="I139" s="3"/>
      <c r="J139" s="3"/>
      <c r="K139" s="31"/>
      <c r="L139" s="3"/>
      <c r="M139" s="3"/>
    </row>
    <row r="140" spans="1:13" x14ac:dyDescent="0.25">
      <c r="A140" s="2"/>
      <c r="B140" s="2"/>
      <c r="C140" s="31"/>
      <c r="D140" s="31"/>
      <c r="E140" s="3"/>
      <c r="F140" s="3"/>
      <c r="G140" s="2"/>
      <c r="H140" s="31"/>
      <c r="I140" s="3"/>
      <c r="J140" s="3"/>
      <c r="K140" s="31"/>
      <c r="L140" s="3"/>
      <c r="M140" s="3"/>
    </row>
    <row r="141" spans="1:13" x14ac:dyDescent="0.25">
      <c r="A141" s="2"/>
      <c r="B141" s="2"/>
      <c r="C141" s="31"/>
      <c r="D141" s="31"/>
      <c r="E141" s="3"/>
      <c r="F141" s="3"/>
      <c r="G141" s="2"/>
      <c r="H141" s="31"/>
      <c r="I141" s="3"/>
      <c r="J141" s="3"/>
      <c r="K141" s="31"/>
      <c r="L141" s="3"/>
      <c r="M141" s="3"/>
    </row>
    <row r="142" spans="1:13" x14ac:dyDescent="0.25">
      <c r="A142" s="2"/>
      <c r="B142" s="2"/>
      <c r="C142" s="31"/>
      <c r="D142" s="31"/>
      <c r="E142" s="3"/>
      <c r="F142" s="3"/>
      <c r="G142" s="2"/>
      <c r="H142" s="31"/>
      <c r="I142" s="3"/>
      <c r="J142" s="3"/>
      <c r="K142" s="31"/>
      <c r="L142" s="3"/>
      <c r="M142" s="3"/>
    </row>
    <row r="143" spans="1:13" x14ac:dyDescent="0.25">
      <c r="A143" s="2"/>
      <c r="B143" s="2"/>
      <c r="C143" s="31"/>
      <c r="D143" s="31"/>
      <c r="E143" s="3"/>
      <c r="F143" s="3"/>
      <c r="G143" s="2"/>
      <c r="H143" s="31"/>
      <c r="I143" s="3"/>
      <c r="J143" s="3"/>
      <c r="K143" s="31"/>
      <c r="L143" s="3"/>
      <c r="M143" s="3"/>
    </row>
    <row r="144" spans="1:13" x14ac:dyDescent="0.25">
      <c r="A144" s="2"/>
      <c r="B144" s="2"/>
      <c r="C144" s="31"/>
      <c r="D144" s="31"/>
      <c r="E144" s="3"/>
      <c r="F144" s="3"/>
      <c r="G144" s="2"/>
      <c r="H144" s="31"/>
      <c r="I144" s="3"/>
      <c r="J144" s="3"/>
      <c r="K144" s="31"/>
      <c r="L144" s="3"/>
      <c r="M144" s="3"/>
    </row>
    <row r="145" spans="1:13" x14ac:dyDescent="0.25">
      <c r="A145" s="2"/>
      <c r="B145" s="2"/>
      <c r="C145" s="31"/>
      <c r="D145" s="31"/>
      <c r="E145" s="3"/>
      <c r="F145" s="3"/>
      <c r="G145" s="2"/>
      <c r="H145" s="31"/>
      <c r="I145" s="3"/>
      <c r="J145" s="3"/>
      <c r="K145" s="31"/>
      <c r="L145" s="3"/>
      <c r="M145" s="3"/>
    </row>
    <row r="146" spans="1:13" x14ac:dyDescent="0.25">
      <c r="A146" s="2"/>
      <c r="B146" s="2"/>
      <c r="C146" s="31"/>
      <c r="D146" s="31"/>
      <c r="E146" s="3"/>
      <c r="F146" s="3"/>
      <c r="G146" s="2"/>
      <c r="H146" s="31"/>
      <c r="I146" s="3"/>
      <c r="J146" s="3"/>
      <c r="K146" s="31"/>
      <c r="L146" s="3"/>
      <c r="M146" s="3"/>
    </row>
    <row r="147" spans="1:13" x14ac:dyDescent="0.25">
      <c r="A147" s="2"/>
      <c r="B147" s="2"/>
      <c r="C147" s="31"/>
      <c r="D147" s="31"/>
      <c r="E147" s="3"/>
      <c r="F147" s="3"/>
      <c r="G147" s="2"/>
      <c r="H147" s="31"/>
      <c r="I147" s="3"/>
      <c r="J147" s="3"/>
      <c r="K147" s="31"/>
      <c r="L147" s="3"/>
      <c r="M147" s="3"/>
    </row>
    <row r="148" spans="1:13" x14ac:dyDescent="0.25">
      <c r="A148" s="2"/>
      <c r="B148" s="2"/>
      <c r="C148" s="31"/>
      <c r="D148" s="31"/>
      <c r="E148" s="3"/>
      <c r="F148" s="3"/>
      <c r="G148" s="2"/>
      <c r="H148" s="31"/>
      <c r="I148" s="3"/>
      <c r="J148" s="3"/>
      <c r="K148" s="31"/>
      <c r="L148" s="3"/>
      <c r="M148" s="3"/>
    </row>
    <row r="149" spans="1:13" x14ac:dyDescent="0.25">
      <c r="A149" s="2"/>
      <c r="B149" s="2"/>
      <c r="C149" s="31"/>
      <c r="D149" s="31"/>
      <c r="E149" s="3"/>
      <c r="F149" s="3"/>
      <c r="G149" s="2"/>
      <c r="H149" s="31"/>
      <c r="I149" s="3"/>
      <c r="J149" s="3"/>
      <c r="K149" s="31"/>
      <c r="L149" s="3"/>
      <c r="M149" s="3"/>
    </row>
    <row r="150" spans="1:13" x14ac:dyDescent="0.25">
      <c r="A150" s="2"/>
      <c r="B150" s="2"/>
      <c r="C150" s="31"/>
      <c r="D150" s="31"/>
      <c r="E150" s="3"/>
      <c r="F150" s="3"/>
      <c r="G150" s="2"/>
      <c r="H150" s="31"/>
      <c r="I150" s="3"/>
      <c r="J150" s="3"/>
      <c r="K150" s="31"/>
      <c r="L150" s="3"/>
      <c r="M150" s="3"/>
    </row>
    <row r="151" spans="1:13" x14ac:dyDescent="0.25">
      <c r="A151" s="2"/>
      <c r="B151" s="2"/>
      <c r="C151" s="31"/>
      <c r="D151" s="31"/>
      <c r="E151" s="3"/>
      <c r="F151" s="3"/>
      <c r="G151" s="2"/>
      <c r="H151" s="31"/>
      <c r="I151" s="3"/>
      <c r="J151" s="3"/>
      <c r="K151" s="31"/>
      <c r="L151" s="3"/>
      <c r="M151" s="3"/>
    </row>
    <row r="152" spans="1:13" x14ac:dyDescent="0.25">
      <c r="A152" s="2"/>
      <c r="B152" s="2"/>
      <c r="C152" s="31"/>
      <c r="D152" s="31"/>
      <c r="E152" s="3"/>
      <c r="F152" s="3"/>
      <c r="G152" s="2"/>
      <c r="H152" s="31"/>
      <c r="I152" s="3"/>
      <c r="J152" s="3"/>
      <c r="K152" s="31"/>
      <c r="L152" s="3"/>
      <c r="M152" s="3"/>
    </row>
    <row r="153" spans="1:13" x14ac:dyDescent="0.25">
      <c r="A153" s="2"/>
      <c r="B153" s="2"/>
      <c r="C153" s="31"/>
      <c r="D153" s="31"/>
      <c r="E153" s="3"/>
      <c r="F153" s="3"/>
      <c r="G153" s="2"/>
      <c r="H153" s="31"/>
      <c r="I153" s="3"/>
      <c r="J153" s="3"/>
      <c r="K153" s="31"/>
      <c r="L153" s="3"/>
      <c r="M153" s="3"/>
    </row>
    <row r="154" spans="1:13" x14ac:dyDescent="0.25">
      <c r="A154" s="2"/>
      <c r="B154" s="2"/>
      <c r="C154" s="31"/>
      <c r="D154" s="31"/>
      <c r="E154" s="3"/>
      <c r="F154" s="3"/>
      <c r="G154" s="2"/>
      <c r="H154" s="31"/>
      <c r="I154" s="3"/>
      <c r="J154" s="3"/>
      <c r="K154" s="31"/>
      <c r="L154" s="3"/>
      <c r="M154" s="3"/>
    </row>
    <row r="155" spans="1:13" x14ac:dyDescent="0.25">
      <c r="A155" s="2"/>
      <c r="B155" s="2"/>
      <c r="C155" s="31"/>
      <c r="D155" s="31"/>
      <c r="E155" s="3"/>
      <c r="F155" s="3"/>
      <c r="G155" s="2"/>
      <c r="H155" s="31"/>
      <c r="I155" s="3"/>
      <c r="J155" s="3"/>
      <c r="K155" s="31"/>
      <c r="L155" s="3"/>
      <c r="M155" s="3"/>
    </row>
    <row r="156" spans="1:13" x14ac:dyDescent="0.25">
      <c r="A156" s="2"/>
      <c r="B156" s="2"/>
      <c r="C156" s="31"/>
      <c r="D156" s="31"/>
      <c r="E156" s="3"/>
      <c r="F156" s="3"/>
      <c r="G156" s="2"/>
      <c r="H156" s="31"/>
      <c r="I156" s="3"/>
      <c r="J156" s="3"/>
      <c r="K156" s="31"/>
      <c r="L156" s="3"/>
      <c r="M156" s="3"/>
    </row>
    <row r="157" spans="1:13" x14ac:dyDescent="0.25">
      <c r="A157" s="2"/>
      <c r="B157" s="2"/>
      <c r="C157" s="31"/>
      <c r="D157" s="31"/>
      <c r="E157" s="3"/>
      <c r="F157" s="3"/>
      <c r="G157" s="2"/>
      <c r="H157" s="31"/>
      <c r="I157" s="3"/>
      <c r="J157" s="3"/>
      <c r="K157" s="31"/>
      <c r="L157" s="3"/>
      <c r="M157" s="3"/>
    </row>
    <row r="158" spans="1:13" x14ac:dyDescent="0.25">
      <c r="A158" s="2"/>
      <c r="B158" s="2"/>
      <c r="C158" s="31"/>
      <c r="D158" s="31"/>
      <c r="E158" s="3"/>
      <c r="F158" s="3"/>
      <c r="G158" s="2"/>
      <c r="H158" s="31"/>
      <c r="I158" s="3"/>
      <c r="J158" s="3"/>
      <c r="K158" s="31"/>
      <c r="L158" s="3"/>
      <c r="M158" s="3"/>
    </row>
    <row r="159" spans="1:13" x14ac:dyDescent="0.25">
      <c r="A159" s="2"/>
      <c r="B159" s="2"/>
      <c r="C159" s="31"/>
      <c r="D159" s="31"/>
      <c r="E159" s="3"/>
      <c r="F159" s="3"/>
      <c r="G159" s="2"/>
      <c r="H159" s="31"/>
      <c r="I159" s="3"/>
      <c r="J159" s="3"/>
      <c r="K159" s="31"/>
      <c r="L159" s="3"/>
      <c r="M159" s="3"/>
    </row>
    <row r="160" spans="1:13" x14ac:dyDescent="0.25">
      <c r="A160" s="2"/>
      <c r="B160" s="2"/>
      <c r="C160" s="31"/>
      <c r="D160" s="31"/>
      <c r="E160" s="3"/>
      <c r="F160" s="3"/>
      <c r="G160" s="2"/>
      <c r="H160" s="31"/>
      <c r="I160" s="3"/>
      <c r="J160" s="3"/>
      <c r="K160" s="31"/>
      <c r="L160" s="3"/>
      <c r="M160" s="3"/>
    </row>
    <row r="161" spans="1:13" x14ac:dyDescent="0.25">
      <c r="A161" s="2"/>
      <c r="B161" s="2"/>
      <c r="C161" s="31"/>
      <c r="D161" s="31"/>
      <c r="E161" s="3"/>
      <c r="F161" s="3"/>
      <c r="G161" s="2"/>
      <c r="H161" s="31"/>
      <c r="I161" s="3"/>
      <c r="J161" s="3"/>
      <c r="K161" s="31"/>
      <c r="L161" s="3"/>
      <c r="M161" s="3"/>
    </row>
    <row r="162" spans="1:13" x14ac:dyDescent="0.25">
      <c r="A162" s="2"/>
      <c r="B162" s="2"/>
      <c r="C162" s="31"/>
      <c r="D162" s="31"/>
      <c r="E162" s="3"/>
      <c r="F162" s="3"/>
      <c r="G162" s="2"/>
      <c r="H162" s="31"/>
      <c r="I162" s="3"/>
      <c r="J162" s="3"/>
      <c r="K162" s="31"/>
      <c r="L162" s="3"/>
      <c r="M162" s="3"/>
    </row>
    <row r="163" spans="1:13" x14ac:dyDescent="0.25">
      <c r="A163" s="2"/>
      <c r="B163" s="2"/>
      <c r="C163" s="31"/>
      <c r="D163" s="31"/>
      <c r="E163" s="3"/>
      <c r="F163" s="3"/>
      <c r="G163" s="2"/>
      <c r="H163" s="31"/>
      <c r="I163" s="3"/>
      <c r="J163" s="3"/>
      <c r="K163" s="31"/>
      <c r="L163" s="3"/>
      <c r="M163" s="3"/>
    </row>
    <row r="164" spans="1:13" x14ac:dyDescent="0.25">
      <c r="A164" s="2"/>
      <c r="B164" s="2"/>
      <c r="C164" s="31"/>
      <c r="D164" s="31"/>
      <c r="E164" s="3"/>
      <c r="F164" s="3"/>
      <c r="G164" s="2"/>
      <c r="H164" s="31"/>
      <c r="I164" s="3"/>
      <c r="J164" s="3"/>
      <c r="K164" s="31"/>
      <c r="L164" s="3"/>
      <c r="M164" s="3"/>
    </row>
    <row r="165" spans="1:13" x14ac:dyDescent="0.25">
      <c r="A165" s="2"/>
      <c r="B165" s="2"/>
      <c r="C165" s="31"/>
      <c r="D165" s="31"/>
      <c r="E165" s="3"/>
      <c r="F165" s="3"/>
      <c r="G165" s="2"/>
      <c r="H165" s="31"/>
      <c r="I165" s="3"/>
      <c r="J165" s="3"/>
      <c r="K165" s="31"/>
      <c r="L165" s="3"/>
      <c r="M165" s="3"/>
    </row>
    <row r="166" spans="1:13" x14ac:dyDescent="0.25">
      <c r="A166" s="2"/>
      <c r="B166" s="2"/>
      <c r="C166" s="31"/>
      <c r="D166" s="31"/>
      <c r="E166" s="3"/>
      <c r="F166" s="3"/>
      <c r="G166" s="2"/>
      <c r="H166" s="31"/>
      <c r="I166" s="3"/>
      <c r="J166" s="3"/>
      <c r="K166" s="31"/>
      <c r="L166" s="3"/>
      <c r="M166" s="3"/>
    </row>
    <row r="167" spans="1:13" x14ac:dyDescent="0.25">
      <c r="A167" s="2"/>
      <c r="B167" s="2"/>
      <c r="C167" s="31"/>
      <c r="D167" s="31"/>
      <c r="E167" s="3"/>
      <c r="F167" s="3"/>
      <c r="G167" s="2"/>
      <c r="H167" s="31"/>
      <c r="I167" s="3"/>
      <c r="J167" s="3"/>
      <c r="K167" s="31"/>
      <c r="L167" s="3"/>
      <c r="M167" s="3"/>
    </row>
    <row r="168" spans="1:13" x14ac:dyDescent="0.25">
      <c r="A168" s="2"/>
      <c r="B168" s="2"/>
      <c r="C168" s="31"/>
      <c r="D168" s="31"/>
      <c r="E168" s="3"/>
      <c r="F168" s="3"/>
      <c r="G168" s="2"/>
      <c r="H168" s="31"/>
      <c r="I168" s="3"/>
      <c r="J168" s="3"/>
      <c r="K168" s="31"/>
      <c r="L168" s="3"/>
      <c r="M168" s="3"/>
    </row>
    <row r="169" spans="1:13" x14ac:dyDescent="0.25">
      <c r="A169" s="2"/>
      <c r="B169" s="2"/>
      <c r="C169" s="31"/>
      <c r="D169" s="31"/>
      <c r="E169" s="3"/>
      <c r="F169" s="3"/>
      <c r="G169" s="2"/>
      <c r="H169" s="31"/>
      <c r="I169" s="3"/>
      <c r="J169" s="3"/>
      <c r="K169" s="31"/>
      <c r="L169" s="3"/>
      <c r="M169" s="3"/>
    </row>
    <row r="170" spans="1:13" x14ac:dyDescent="0.25">
      <c r="A170" s="2"/>
      <c r="B170" s="2"/>
      <c r="C170" s="31"/>
      <c r="D170" s="31"/>
      <c r="E170" s="3"/>
      <c r="F170" s="3"/>
      <c r="G170" s="2"/>
      <c r="H170" s="31"/>
      <c r="I170" s="3"/>
      <c r="J170" s="3"/>
      <c r="K170" s="31"/>
      <c r="L170" s="3"/>
      <c r="M170" s="3"/>
    </row>
    <row r="171" spans="1:13" x14ac:dyDescent="0.25">
      <c r="A171" s="2"/>
      <c r="B171" s="2"/>
      <c r="C171" s="31"/>
      <c r="D171" s="31"/>
      <c r="E171" s="3"/>
      <c r="F171" s="3"/>
      <c r="G171" s="2"/>
      <c r="H171" s="31"/>
      <c r="I171" s="3"/>
      <c r="J171" s="3"/>
      <c r="K171" s="31"/>
      <c r="L171" s="3"/>
      <c r="M171" s="3"/>
    </row>
    <row r="172" spans="1:13" x14ac:dyDescent="0.25">
      <c r="A172" s="2"/>
      <c r="B172" s="2"/>
      <c r="C172" s="31"/>
      <c r="D172" s="31"/>
      <c r="E172" s="3"/>
      <c r="F172" s="3"/>
      <c r="G172" s="2"/>
      <c r="H172" s="31"/>
      <c r="I172" s="3"/>
      <c r="J172" s="3"/>
      <c r="K172" s="31"/>
      <c r="L172" s="3"/>
      <c r="M172" s="3"/>
    </row>
    <row r="173" spans="1:13" x14ac:dyDescent="0.25">
      <c r="A173" s="2"/>
      <c r="B173" s="2"/>
      <c r="C173" s="31"/>
      <c r="D173" s="31"/>
      <c r="E173" s="3"/>
      <c r="F173" s="3"/>
      <c r="G173" s="2"/>
      <c r="H173" s="31"/>
      <c r="I173" s="3"/>
      <c r="J173" s="3"/>
      <c r="K173" s="31"/>
      <c r="L173" s="3"/>
      <c r="M173" s="3"/>
    </row>
    <row r="174" spans="1:13" x14ac:dyDescent="0.25">
      <c r="A174" s="2"/>
      <c r="B174" s="2"/>
      <c r="C174" s="31"/>
      <c r="D174" s="31"/>
      <c r="E174" s="3"/>
      <c r="F174" s="3"/>
      <c r="G174" s="2"/>
      <c r="H174" s="31"/>
      <c r="I174" s="3"/>
      <c r="J174" s="3"/>
      <c r="K174" s="31"/>
      <c r="L174" s="3"/>
      <c r="M174" s="3"/>
    </row>
    <row r="175" spans="1:13" x14ac:dyDescent="0.25">
      <c r="A175" s="2"/>
      <c r="B175" s="2"/>
      <c r="C175" s="31"/>
      <c r="D175" s="31"/>
      <c r="E175" s="3"/>
      <c r="F175" s="3"/>
      <c r="G175" s="2"/>
      <c r="H175" s="31"/>
      <c r="I175" s="3"/>
      <c r="J175" s="3"/>
      <c r="K175" s="31"/>
      <c r="L175" s="3"/>
      <c r="M175" s="3"/>
    </row>
    <row r="176" spans="1:13" x14ac:dyDescent="0.25">
      <c r="A176" s="2"/>
      <c r="B176" s="2"/>
      <c r="C176" s="31"/>
      <c r="D176" s="31"/>
      <c r="E176" s="3"/>
      <c r="F176" s="3"/>
      <c r="G176" s="2"/>
      <c r="H176" s="31"/>
      <c r="I176" s="3"/>
      <c r="J176" s="3"/>
      <c r="K176" s="31"/>
      <c r="L176" s="3"/>
      <c r="M176" s="3"/>
    </row>
    <row r="177" spans="1:13" x14ac:dyDescent="0.25">
      <c r="A177" s="2"/>
      <c r="B177" s="2"/>
      <c r="C177" s="31"/>
      <c r="D177" s="31"/>
      <c r="E177" s="3"/>
      <c r="F177" s="3"/>
      <c r="G177" s="2"/>
      <c r="H177" s="31"/>
      <c r="I177" s="3"/>
      <c r="J177" s="3"/>
      <c r="K177" s="31"/>
      <c r="L177" s="3"/>
      <c r="M177" s="3"/>
    </row>
    <row r="178" spans="1:13" x14ac:dyDescent="0.25">
      <c r="A178" s="2"/>
      <c r="B178" s="2"/>
      <c r="C178" s="31"/>
      <c r="D178" s="31"/>
      <c r="E178" s="3"/>
      <c r="F178" s="3"/>
      <c r="G178" s="2"/>
      <c r="H178" s="31"/>
      <c r="I178" s="3"/>
      <c r="J178" s="3"/>
      <c r="K178" s="31"/>
      <c r="L178" s="3"/>
      <c r="M178" s="3"/>
    </row>
    <row r="179" spans="1:13" x14ac:dyDescent="0.25">
      <c r="A179" s="2"/>
      <c r="B179" s="2"/>
      <c r="C179" s="31"/>
      <c r="D179" s="31"/>
      <c r="E179" s="3"/>
      <c r="F179" s="3"/>
      <c r="G179" s="2"/>
      <c r="H179" s="31"/>
      <c r="I179" s="3"/>
      <c r="J179" s="3"/>
      <c r="K179" s="31"/>
      <c r="L179" s="3"/>
      <c r="M179" s="3"/>
    </row>
    <row r="180" spans="1:13" x14ac:dyDescent="0.25">
      <c r="A180" s="2"/>
      <c r="B180" s="2"/>
      <c r="C180" s="31"/>
      <c r="D180" s="31"/>
      <c r="E180" s="3"/>
      <c r="F180" s="3"/>
      <c r="G180" s="2"/>
      <c r="H180" s="31"/>
      <c r="I180" s="3"/>
      <c r="J180" s="3"/>
      <c r="K180" s="31"/>
      <c r="L180" s="3"/>
      <c r="M180" s="3"/>
    </row>
    <row r="181" spans="1:13" x14ac:dyDescent="0.25">
      <c r="A181" s="2"/>
      <c r="B181" s="2"/>
      <c r="C181" s="31"/>
      <c r="D181" s="31"/>
      <c r="E181" s="3"/>
      <c r="F181" s="3"/>
      <c r="G181" s="2"/>
      <c r="H181" s="31"/>
      <c r="I181" s="3"/>
      <c r="J181" s="3"/>
      <c r="K181" s="31"/>
      <c r="L181" s="3"/>
      <c r="M181" s="3"/>
    </row>
    <row r="182" spans="1:13" x14ac:dyDescent="0.25">
      <c r="A182" s="2"/>
      <c r="B182" s="2"/>
      <c r="C182" s="31"/>
      <c r="D182" s="31"/>
      <c r="E182" s="3"/>
      <c r="F182" s="3"/>
      <c r="G182" s="2"/>
      <c r="H182" s="31"/>
      <c r="I182" s="3"/>
      <c r="J182" s="3"/>
      <c r="K182" s="31"/>
      <c r="L182" s="3"/>
      <c r="M182" s="3"/>
    </row>
    <row r="183" spans="1:13" x14ac:dyDescent="0.25">
      <c r="A183" s="2"/>
      <c r="B183" s="2"/>
      <c r="C183" s="31"/>
      <c r="D183" s="31"/>
      <c r="E183" s="3"/>
      <c r="F183" s="3"/>
      <c r="G183" s="2"/>
      <c r="H183" s="31"/>
      <c r="I183" s="3"/>
      <c r="J183" s="3"/>
      <c r="K183" s="31"/>
      <c r="L183" s="3"/>
      <c r="M183" s="3"/>
    </row>
    <row r="184" spans="1:13" x14ac:dyDescent="0.25">
      <c r="A184" s="2"/>
      <c r="B184" s="2"/>
      <c r="C184" s="31"/>
      <c r="D184" s="31"/>
      <c r="E184" s="3"/>
      <c r="F184" s="3"/>
      <c r="G184" s="2"/>
      <c r="H184" s="31"/>
      <c r="I184" s="3"/>
      <c r="J184" s="3"/>
      <c r="K184" s="31"/>
      <c r="L184" s="3"/>
      <c r="M184" s="3"/>
    </row>
    <row r="185" spans="1:13" x14ac:dyDescent="0.25">
      <c r="A185" s="2"/>
      <c r="B185" s="2"/>
      <c r="C185" s="31"/>
      <c r="D185" s="31"/>
      <c r="E185" s="3"/>
      <c r="F185" s="3"/>
      <c r="G185" s="2"/>
      <c r="H185" s="31"/>
      <c r="I185" s="3"/>
      <c r="J185" s="3"/>
      <c r="K185" s="31"/>
      <c r="L185" s="3"/>
      <c r="M185" s="3"/>
    </row>
    <row r="186" spans="1:13" x14ac:dyDescent="0.25">
      <c r="A186" s="2"/>
      <c r="B186" s="2"/>
      <c r="C186" s="31"/>
      <c r="D186" s="31"/>
      <c r="E186" s="3"/>
      <c r="F186" s="3"/>
      <c r="G186" s="2"/>
      <c r="H186" s="31"/>
      <c r="I186" s="3"/>
      <c r="J186" s="3"/>
      <c r="K186" s="31"/>
      <c r="L186" s="3"/>
      <c r="M186" s="3"/>
    </row>
    <row r="187" spans="1:13" x14ac:dyDescent="0.25">
      <c r="A187" s="2"/>
      <c r="B187" s="2"/>
      <c r="C187" s="31"/>
      <c r="D187" s="31"/>
      <c r="E187" s="3"/>
      <c r="F187" s="3"/>
      <c r="G187" s="2"/>
      <c r="H187" s="31"/>
      <c r="I187" s="3"/>
      <c r="J187" s="3"/>
      <c r="K187" s="31"/>
      <c r="L187" s="3"/>
      <c r="M187" s="3"/>
    </row>
    <row r="188" spans="1:13" x14ac:dyDescent="0.25">
      <c r="A188" s="2"/>
      <c r="B188" s="2"/>
      <c r="C188" s="31"/>
      <c r="D188" s="31"/>
      <c r="E188" s="3"/>
      <c r="F188" s="3"/>
      <c r="G188" s="2"/>
      <c r="H188" s="31"/>
      <c r="I188" s="3"/>
      <c r="J188" s="3"/>
      <c r="K188" s="31"/>
      <c r="L188" s="3"/>
      <c r="M188" s="3"/>
    </row>
    <row r="189" spans="1:13" x14ac:dyDescent="0.25">
      <c r="A189" s="2"/>
      <c r="B189" s="2"/>
      <c r="C189" s="31"/>
      <c r="D189" s="31"/>
      <c r="E189" s="3"/>
      <c r="F189" s="3"/>
      <c r="G189" s="2"/>
      <c r="H189" s="31"/>
      <c r="I189" s="3"/>
      <c r="J189" s="3"/>
      <c r="K189" s="31"/>
      <c r="L189" s="3"/>
      <c r="M189" s="3"/>
    </row>
    <row r="190" spans="1:13" x14ac:dyDescent="0.25">
      <c r="A190" s="2"/>
      <c r="B190" s="2"/>
      <c r="C190" s="31"/>
      <c r="D190" s="31"/>
      <c r="E190" s="3"/>
      <c r="F190" s="3"/>
      <c r="G190" s="2"/>
      <c r="H190" s="31"/>
      <c r="I190" s="3"/>
      <c r="J190" s="3"/>
      <c r="K190" s="31"/>
      <c r="L190" s="3"/>
      <c r="M190" s="3"/>
    </row>
    <row r="191" spans="1:13" x14ac:dyDescent="0.25">
      <c r="A191" s="2"/>
      <c r="B191" s="2"/>
      <c r="C191" s="31"/>
      <c r="D191" s="31"/>
      <c r="E191" s="3"/>
      <c r="F191" s="3"/>
      <c r="G191" s="2"/>
      <c r="H191" s="31"/>
      <c r="I191" s="3"/>
      <c r="J191" s="3"/>
      <c r="K191" s="31"/>
      <c r="L191" s="3"/>
      <c r="M191" s="3"/>
    </row>
    <row r="192" spans="1:13" x14ac:dyDescent="0.25">
      <c r="A192" s="2"/>
      <c r="B192" s="2"/>
      <c r="C192" s="31"/>
      <c r="D192" s="31"/>
      <c r="E192" s="3"/>
      <c r="F192" s="3"/>
      <c r="G192" s="2"/>
      <c r="H192" s="31"/>
      <c r="I192" s="3"/>
      <c r="J192" s="3"/>
      <c r="K192" s="31"/>
      <c r="L192" s="3"/>
      <c r="M192" s="3"/>
    </row>
    <row r="193" spans="1:13" x14ac:dyDescent="0.25">
      <c r="A193" s="2"/>
      <c r="B193" s="2"/>
      <c r="C193" s="31"/>
      <c r="D193" s="31"/>
      <c r="E193" s="3"/>
      <c r="F193" s="3"/>
      <c r="G193" s="2"/>
      <c r="H193" s="31"/>
      <c r="I193" s="3"/>
      <c r="J193" s="3"/>
      <c r="K193" s="31"/>
      <c r="L193" s="3"/>
      <c r="M193" s="3"/>
    </row>
    <row r="194" spans="1:13" x14ac:dyDescent="0.25">
      <c r="A194" s="2"/>
      <c r="B194" s="2"/>
      <c r="C194" s="31"/>
      <c r="D194" s="31"/>
      <c r="E194" s="3"/>
      <c r="F194" s="3"/>
      <c r="G194" s="2"/>
      <c r="H194" s="31"/>
      <c r="I194" s="3"/>
      <c r="J194" s="3"/>
      <c r="K194" s="31"/>
      <c r="L194" s="3"/>
      <c r="M194" s="3"/>
    </row>
    <row r="195" spans="1:13" x14ac:dyDescent="0.25">
      <c r="A195" s="2"/>
      <c r="B195" s="2"/>
      <c r="C195" s="31"/>
      <c r="D195" s="31"/>
      <c r="E195" s="3"/>
      <c r="F195" s="3"/>
      <c r="G195" s="2"/>
      <c r="H195" s="31"/>
      <c r="I195" s="3"/>
      <c r="J195" s="3"/>
      <c r="K195" s="31"/>
      <c r="L195" s="3"/>
      <c r="M195" s="3"/>
    </row>
    <row r="196" spans="1:13" x14ac:dyDescent="0.25">
      <c r="A196" s="2"/>
      <c r="B196" s="2"/>
      <c r="C196" s="31"/>
      <c r="D196" s="31"/>
      <c r="E196" s="3"/>
      <c r="F196" s="3"/>
      <c r="G196" s="2"/>
      <c r="H196" s="31"/>
      <c r="I196" s="3"/>
      <c r="J196" s="3"/>
      <c r="K196" s="31"/>
      <c r="L196" s="3"/>
      <c r="M196" s="3"/>
    </row>
    <row r="197" spans="1:13" x14ac:dyDescent="0.25">
      <c r="A197" s="2"/>
      <c r="B197" s="2"/>
      <c r="C197" s="31"/>
      <c r="D197" s="31"/>
      <c r="E197" s="3"/>
      <c r="F197" s="3"/>
      <c r="G197" s="2"/>
      <c r="H197" s="31"/>
      <c r="I197" s="3"/>
      <c r="J197" s="3"/>
      <c r="K197" s="31"/>
      <c r="L197" s="3"/>
      <c r="M197" s="3"/>
    </row>
    <row r="198" spans="1:13" x14ac:dyDescent="0.25">
      <c r="A198" s="2"/>
      <c r="B198" s="2"/>
      <c r="C198" s="31"/>
      <c r="D198" s="31"/>
      <c r="E198" s="3"/>
      <c r="F198" s="3"/>
      <c r="G198" s="2"/>
      <c r="H198" s="31"/>
      <c r="I198" s="3"/>
      <c r="J198" s="3"/>
      <c r="K198" s="31"/>
      <c r="L198" s="3"/>
      <c r="M198" s="3"/>
    </row>
    <row r="199" spans="1:13" x14ac:dyDescent="0.25">
      <c r="A199" s="2"/>
      <c r="B199" s="2"/>
      <c r="C199" s="31"/>
      <c r="D199" s="31"/>
      <c r="E199" s="3"/>
      <c r="F199" s="3"/>
      <c r="G199" s="2"/>
      <c r="H199" s="31"/>
      <c r="I199" s="3"/>
      <c r="J199" s="3"/>
      <c r="K199" s="31"/>
      <c r="L199" s="3"/>
      <c r="M199" s="3"/>
    </row>
    <row r="200" spans="1:13" x14ac:dyDescent="0.25">
      <c r="A200" s="2"/>
      <c r="B200" s="2"/>
      <c r="C200" s="31"/>
      <c r="D200" s="31"/>
      <c r="E200" s="3"/>
      <c r="F200" s="3"/>
      <c r="G200" s="2"/>
      <c r="H200" s="31"/>
      <c r="I200" s="3"/>
      <c r="J200" s="3"/>
      <c r="K200" s="31"/>
      <c r="L200" s="3"/>
      <c r="M200" s="3"/>
    </row>
    <row r="201" spans="1:13" x14ac:dyDescent="0.25">
      <c r="A201" s="2"/>
      <c r="B201" s="2"/>
      <c r="C201" s="31"/>
      <c r="D201" s="31"/>
      <c r="E201" s="3"/>
      <c r="F201" s="3"/>
      <c r="G201" s="2"/>
      <c r="H201" s="31"/>
      <c r="I201" s="3"/>
      <c r="J201" s="3"/>
      <c r="K201" s="31"/>
      <c r="L201" s="3"/>
      <c r="M201" s="3"/>
    </row>
    <row r="202" spans="1:13" x14ac:dyDescent="0.25">
      <c r="A202" s="2"/>
      <c r="B202" s="2"/>
      <c r="C202" s="31"/>
      <c r="D202" s="31"/>
      <c r="E202" s="3"/>
      <c r="F202" s="3"/>
      <c r="G202" s="2"/>
      <c r="H202" s="31"/>
      <c r="I202" s="3"/>
      <c r="J202" s="3"/>
      <c r="K202" s="31"/>
      <c r="L202" s="3"/>
      <c r="M202" s="3"/>
    </row>
    <row r="203" spans="1:13" x14ac:dyDescent="0.25">
      <c r="A203" s="2"/>
      <c r="B203" s="2"/>
      <c r="C203" s="31"/>
      <c r="D203" s="31"/>
      <c r="E203" s="3"/>
      <c r="F203" s="3"/>
      <c r="G203" s="2"/>
      <c r="H203" s="31"/>
      <c r="I203" s="3"/>
      <c r="J203" s="3"/>
      <c r="K203" s="31"/>
      <c r="L203" s="3"/>
      <c r="M203" s="3"/>
    </row>
    <row r="204" spans="1:13" x14ac:dyDescent="0.25">
      <c r="A204" s="2"/>
      <c r="B204" s="2"/>
      <c r="C204" s="31"/>
      <c r="D204" s="31"/>
      <c r="E204" s="3"/>
      <c r="F204" s="3"/>
      <c r="G204" s="2"/>
      <c r="H204" s="31"/>
      <c r="I204" s="3"/>
      <c r="J204" s="3"/>
      <c r="K204" s="31"/>
      <c r="L204" s="3"/>
      <c r="M204" s="3"/>
    </row>
    <row r="205" spans="1:13" x14ac:dyDescent="0.25">
      <c r="A205" s="2"/>
      <c r="B205" s="2"/>
      <c r="C205" s="31"/>
      <c r="D205" s="31"/>
      <c r="E205" s="3"/>
      <c r="F205" s="3"/>
      <c r="G205" s="2"/>
      <c r="H205" s="31"/>
      <c r="I205" s="3"/>
      <c r="J205" s="3"/>
      <c r="K205" s="31"/>
      <c r="L205" s="3"/>
      <c r="M205" s="3"/>
    </row>
    <row r="206" spans="1:13" x14ac:dyDescent="0.25">
      <c r="A206" s="2"/>
      <c r="B206" s="2"/>
      <c r="C206" s="31"/>
      <c r="D206" s="31"/>
      <c r="E206" s="3"/>
      <c r="F206" s="3"/>
      <c r="G206" s="2"/>
      <c r="H206" s="31"/>
      <c r="I206" s="3"/>
      <c r="J206" s="3"/>
      <c r="K206" s="31"/>
      <c r="L206" s="3"/>
      <c r="M206" s="3"/>
    </row>
    <row r="207" spans="1:13" x14ac:dyDescent="0.25">
      <c r="A207" s="2"/>
      <c r="B207" s="2"/>
      <c r="C207" s="31"/>
      <c r="D207" s="31"/>
      <c r="E207" s="3"/>
      <c r="F207" s="3"/>
      <c r="G207" s="2"/>
      <c r="H207" s="31"/>
      <c r="I207" s="3"/>
      <c r="J207" s="3"/>
      <c r="K207" s="31"/>
      <c r="L207" s="3"/>
      <c r="M207" s="3"/>
    </row>
    <row r="208" spans="1:13" x14ac:dyDescent="0.25">
      <c r="A208" s="2"/>
      <c r="B208" s="2"/>
      <c r="C208" s="31"/>
      <c r="D208" s="31"/>
      <c r="E208" s="3"/>
      <c r="F208" s="3"/>
      <c r="G208" s="2"/>
      <c r="H208" s="31"/>
      <c r="I208" s="3"/>
      <c r="J208" s="3"/>
      <c r="K208" s="31"/>
      <c r="L208" s="3"/>
      <c r="M208" s="3"/>
    </row>
    <row r="209" spans="1:13" x14ac:dyDescent="0.25">
      <c r="A209" s="2"/>
      <c r="B209" s="2"/>
      <c r="C209" s="31"/>
      <c r="D209" s="31"/>
      <c r="E209" s="3"/>
      <c r="F209" s="3"/>
      <c r="G209" s="2"/>
      <c r="H209" s="31"/>
      <c r="I209" s="3"/>
      <c r="J209" s="3"/>
      <c r="K209" s="31"/>
      <c r="L209" s="3"/>
      <c r="M209" s="3"/>
    </row>
    <row r="210" spans="1:13" x14ac:dyDescent="0.25">
      <c r="A210" s="2"/>
      <c r="B210" s="2"/>
      <c r="C210" s="31"/>
      <c r="D210" s="31"/>
      <c r="E210" s="3"/>
      <c r="F210" s="3"/>
      <c r="G210" s="2"/>
      <c r="H210" s="31"/>
      <c r="I210" s="3"/>
      <c r="J210" s="3"/>
      <c r="K210" s="31"/>
      <c r="L210" s="3"/>
      <c r="M210" s="3"/>
    </row>
    <row r="211" spans="1:13" x14ac:dyDescent="0.25">
      <c r="A211" s="2"/>
      <c r="B211" s="2"/>
      <c r="C211" s="31"/>
      <c r="D211" s="31"/>
      <c r="E211" s="3"/>
      <c r="F211" s="3"/>
      <c r="G211" s="2"/>
      <c r="H211" s="31"/>
      <c r="I211" s="3"/>
      <c r="J211" s="3"/>
      <c r="K211" s="31"/>
      <c r="L211" s="3"/>
      <c r="M211" s="3"/>
    </row>
    <row r="212" spans="1:13" x14ac:dyDescent="0.25">
      <c r="A212" s="2"/>
      <c r="B212" s="2"/>
      <c r="C212" s="31"/>
      <c r="D212" s="31"/>
      <c r="E212" s="3"/>
      <c r="F212" s="3"/>
      <c r="G212" s="2"/>
      <c r="H212" s="31"/>
      <c r="I212" s="3"/>
      <c r="J212" s="3"/>
      <c r="K212" s="31"/>
      <c r="L212" s="3"/>
      <c r="M212" s="3"/>
    </row>
    <row r="213" spans="1:13" x14ac:dyDescent="0.25">
      <c r="A213" s="2"/>
      <c r="B213" s="2"/>
      <c r="C213" s="31"/>
      <c r="D213" s="31"/>
      <c r="E213" s="3"/>
      <c r="F213" s="3"/>
      <c r="G213" s="2"/>
      <c r="H213" s="31"/>
      <c r="I213" s="3"/>
      <c r="J213" s="3"/>
      <c r="K213" s="31"/>
      <c r="L213" s="3"/>
      <c r="M213" s="3"/>
    </row>
    <row r="214" spans="1:13" x14ac:dyDescent="0.25">
      <c r="A214" s="2"/>
      <c r="B214" s="2"/>
      <c r="C214" s="31"/>
      <c r="D214" s="31"/>
      <c r="E214" s="3"/>
      <c r="F214" s="3"/>
      <c r="G214" s="2"/>
      <c r="H214" s="31"/>
      <c r="I214" s="3"/>
      <c r="J214" s="3"/>
      <c r="K214" s="31"/>
      <c r="L214" s="3"/>
      <c r="M214" s="3"/>
    </row>
    <row r="215" spans="1:13" x14ac:dyDescent="0.25">
      <c r="A215" s="2"/>
      <c r="B215" s="2"/>
      <c r="C215" s="31"/>
      <c r="D215" s="31"/>
      <c r="E215" s="3"/>
      <c r="F215" s="3"/>
      <c r="G215" s="2"/>
      <c r="H215" s="31"/>
      <c r="I215" s="3"/>
      <c r="J215" s="3"/>
      <c r="K215" s="31"/>
      <c r="L215" s="3"/>
      <c r="M215" s="3"/>
    </row>
    <row r="216" spans="1:13" x14ac:dyDescent="0.25">
      <c r="A216" s="2"/>
      <c r="B216" s="2"/>
      <c r="C216" s="31"/>
      <c r="D216" s="31"/>
      <c r="E216" s="3"/>
      <c r="F216" s="3"/>
      <c r="G216" s="2"/>
      <c r="H216" s="31"/>
      <c r="I216" s="3"/>
      <c r="J216" s="3"/>
      <c r="K216" s="31"/>
      <c r="L216" s="3"/>
      <c r="M216" s="3"/>
    </row>
    <row r="217" spans="1:13" x14ac:dyDescent="0.25">
      <c r="A217" s="2"/>
      <c r="B217" s="2"/>
      <c r="C217" s="31"/>
      <c r="D217" s="31"/>
      <c r="E217" s="3"/>
      <c r="F217" s="3"/>
      <c r="G217" s="2"/>
      <c r="H217" s="31"/>
      <c r="I217" s="3"/>
      <c r="J217" s="3"/>
      <c r="K217" s="31"/>
      <c r="L217" s="3"/>
      <c r="M217" s="3"/>
    </row>
    <row r="218" spans="1:13" x14ac:dyDescent="0.25">
      <c r="A218" s="2"/>
      <c r="B218" s="2"/>
      <c r="C218" s="31"/>
      <c r="D218" s="31"/>
      <c r="E218" s="3"/>
      <c r="F218" s="3"/>
      <c r="G218" s="2"/>
      <c r="H218" s="31"/>
      <c r="I218" s="3"/>
      <c r="J218" s="3"/>
      <c r="K218" s="31"/>
      <c r="L218" s="3"/>
      <c r="M218" s="3"/>
    </row>
    <row r="219" spans="1:13" x14ac:dyDescent="0.25">
      <c r="A219" s="2"/>
      <c r="B219" s="2"/>
      <c r="C219" s="31"/>
      <c r="D219" s="31"/>
      <c r="E219" s="3"/>
      <c r="F219" s="3"/>
      <c r="G219" s="2"/>
      <c r="H219" s="31"/>
      <c r="I219" s="3"/>
      <c r="J219" s="3"/>
      <c r="K219" s="31"/>
      <c r="L219" s="3"/>
      <c r="M219" s="3"/>
    </row>
    <row r="220" spans="1:13" x14ac:dyDescent="0.25">
      <c r="A220" s="2"/>
      <c r="B220" s="2"/>
      <c r="C220" s="31"/>
      <c r="D220" s="31"/>
      <c r="E220" s="3"/>
      <c r="F220" s="3"/>
      <c r="G220" s="2"/>
      <c r="H220" s="31"/>
      <c r="I220" s="3"/>
      <c r="J220" s="3"/>
      <c r="K220" s="31"/>
      <c r="L220" s="3"/>
      <c r="M220" s="3"/>
    </row>
    <row r="221" spans="1:13" x14ac:dyDescent="0.25">
      <c r="A221" s="2"/>
      <c r="B221" s="2"/>
      <c r="C221" s="31"/>
      <c r="D221" s="31"/>
      <c r="E221" s="3"/>
      <c r="F221" s="3"/>
      <c r="G221" s="2"/>
      <c r="H221" s="31"/>
      <c r="I221" s="3"/>
      <c r="J221" s="3"/>
      <c r="K221" s="31"/>
      <c r="L221" s="3"/>
      <c r="M221" s="3"/>
    </row>
    <row r="222" spans="1:13" x14ac:dyDescent="0.25">
      <c r="A222" s="2"/>
      <c r="B222" s="2"/>
      <c r="C222" s="31"/>
      <c r="D222" s="31"/>
      <c r="E222" s="3"/>
      <c r="F222" s="3"/>
      <c r="G222" s="2"/>
      <c r="H222" s="31"/>
      <c r="I222" s="3"/>
      <c r="J222" s="3"/>
      <c r="K222" s="31"/>
      <c r="L222" s="3"/>
      <c r="M222" s="3"/>
    </row>
    <row r="223" spans="1:13" x14ac:dyDescent="0.25">
      <c r="A223" s="2"/>
      <c r="B223" s="2"/>
      <c r="C223" s="31"/>
      <c r="D223" s="31"/>
      <c r="E223" s="3"/>
      <c r="F223" s="3"/>
      <c r="G223" s="2"/>
      <c r="H223" s="31"/>
      <c r="I223" s="3"/>
      <c r="J223" s="3"/>
      <c r="K223" s="31"/>
      <c r="L223" s="3"/>
      <c r="M223" s="3"/>
    </row>
    <row r="224" spans="1:13" x14ac:dyDescent="0.25">
      <c r="A224" s="2"/>
      <c r="B224" s="2"/>
      <c r="C224" s="31"/>
      <c r="D224" s="31"/>
      <c r="E224" s="3"/>
      <c r="F224" s="3"/>
      <c r="G224" s="2"/>
      <c r="H224" s="31"/>
      <c r="I224" s="3"/>
      <c r="J224" s="3"/>
      <c r="K224" s="31"/>
      <c r="L224" s="3"/>
      <c r="M224" s="3"/>
    </row>
    <row r="225" spans="1:13" x14ac:dyDescent="0.25">
      <c r="A225" s="2"/>
      <c r="B225" s="2"/>
      <c r="C225" s="31"/>
      <c r="D225" s="31"/>
      <c r="E225" s="3"/>
      <c r="F225" s="3"/>
      <c r="G225" s="2"/>
      <c r="H225" s="31"/>
      <c r="I225" s="3"/>
      <c r="J225" s="3"/>
      <c r="K225" s="31"/>
      <c r="L225" s="3"/>
      <c r="M225" s="3"/>
    </row>
    <row r="226" spans="1:13" x14ac:dyDescent="0.25">
      <c r="A226" s="2"/>
      <c r="B226" s="2"/>
      <c r="C226" s="31"/>
      <c r="D226" s="31"/>
      <c r="E226" s="3"/>
      <c r="F226" s="3"/>
      <c r="G226" s="2"/>
      <c r="H226" s="31"/>
      <c r="I226" s="3"/>
      <c r="J226" s="3"/>
      <c r="K226" s="31"/>
      <c r="L226" s="3"/>
      <c r="M226" s="3"/>
    </row>
    <row r="227" spans="1:13" x14ac:dyDescent="0.25">
      <c r="A227" s="2"/>
      <c r="B227" s="2"/>
      <c r="C227" s="31"/>
      <c r="D227" s="31"/>
      <c r="E227" s="3"/>
      <c r="F227" s="3"/>
      <c r="G227" s="2"/>
      <c r="H227" s="31"/>
      <c r="I227" s="3"/>
      <c r="J227" s="3"/>
      <c r="K227" s="31"/>
      <c r="L227" s="3"/>
      <c r="M227" s="3"/>
    </row>
    <row r="228" spans="1:13" x14ac:dyDescent="0.25">
      <c r="A228" s="2"/>
      <c r="B228" s="2"/>
      <c r="C228" s="31"/>
      <c r="D228" s="31"/>
      <c r="E228" s="3"/>
      <c r="F228" s="3"/>
      <c r="G228" s="2"/>
      <c r="H228" s="31"/>
      <c r="I228" s="3"/>
      <c r="J228" s="3"/>
      <c r="K228" s="31"/>
      <c r="L228" s="3"/>
      <c r="M228" s="3"/>
    </row>
    <row r="229" spans="1:13" x14ac:dyDescent="0.25">
      <c r="A229" s="2"/>
      <c r="B229" s="2"/>
      <c r="C229" s="31"/>
      <c r="D229" s="31"/>
      <c r="E229" s="3"/>
      <c r="F229" s="3"/>
      <c r="G229" s="2"/>
      <c r="H229" s="31"/>
      <c r="I229" s="3"/>
      <c r="J229" s="3"/>
      <c r="K229" s="31"/>
      <c r="L229" s="3"/>
      <c r="M229" s="3"/>
    </row>
    <row r="230" spans="1:13" x14ac:dyDescent="0.25">
      <c r="A230" s="2"/>
      <c r="B230" s="2"/>
      <c r="C230" s="31"/>
      <c r="D230" s="31"/>
      <c r="E230" s="3"/>
      <c r="F230" s="3"/>
      <c r="G230" s="2"/>
      <c r="H230" s="31"/>
      <c r="I230" s="3"/>
      <c r="J230" s="3"/>
      <c r="K230" s="31"/>
      <c r="L230" s="3"/>
      <c r="M230" s="3"/>
    </row>
    <row r="231" spans="1:13" x14ac:dyDescent="0.25">
      <c r="A231" s="2"/>
      <c r="B231" s="2"/>
      <c r="C231" s="31"/>
      <c r="D231" s="31"/>
      <c r="E231" s="3"/>
      <c r="F231" s="3"/>
      <c r="G231" s="2"/>
      <c r="H231" s="31"/>
      <c r="I231" s="3"/>
      <c r="J231" s="3"/>
      <c r="K231" s="31"/>
      <c r="L231" s="3"/>
      <c r="M231" s="3"/>
    </row>
    <row r="232" spans="1:13" x14ac:dyDescent="0.25">
      <c r="A232" s="2"/>
      <c r="B232" s="2"/>
      <c r="C232" s="31"/>
      <c r="D232" s="31"/>
      <c r="E232" s="3"/>
      <c r="F232" s="3"/>
      <c r="G232" s="2"/>
      <c r="H232" s="31"/>
      <c r="I232" s="3"/>
      <c r="J232" s="3"/>
      <c r="K232" s="31"/>
      <c r="L232" s="3"/>
      <c r="M232" s="3"/>
    </row>
    <row r="233" spans="1:13" x14ac:dyDescent="0.25">
      <c r="A233" s="2"/>
      <c r="B233" s="2"/>
      <c r="C233" s="31"/>
      <c r="D233" s="31"/>
      <c r="E233" s="3"/>
      <c r="F233" s="3"/>
      <c r="G233" s="2"/>
      <c r="H233" s="31"/>
      <c r="I233" s="3"/>
      <c r="J233" s="3"/>
      <c r="K233" s="31"/>
      <c r="L233" s="3"/>
      <c r="M233" s="3"/>
    </row>
    <row r="234" spans="1:13" x14ac:dyDescent="0.25">
      <c r="A234" s="2"/>
      <c r="B234" s="2"/>
      <c r="C234" s="31"/>
      <c r="D234" s="31"/>
      <c r="E234" s="3"/>
      <c r="F234" s="3"/>
      <c r="G234" s="2"/>
      <c r="H234" s="31"/>
      <c r="I234" s="3"/>
      <c r="J234" s="3"/>
      <c r="K234" s="31"/>
      <c r="L234" s="3"/>
      <c r="M234" s="3"/>
    </row>
    <row r="235" spans="1:13" x14ac:dyDescent="0.25">
      <c r="A235" s="2"/>
      <c r="B235" s="2"/>
      <c r="C235" s="31"/>
      <c r="D235" s="31"/>
      <c r="E235" s="3"/>
      <c r="F235" s="3"/>
      <c r="G235" s="2"/>
      <c r="H235" s="31"/>
      <c r="I235" s="3"/>
      <c r="J235" s="3"/>
      <c r="K235" s="31"/>
      <c r="L235" s="3"/>
      <c r="M235" s="3"/>
    </row>
    <row r="236" spans="1:13" x14ac:dyDescent="0.25">
      <c r="A236" s="2"/>
      <c r="B236" s="2"/>
      <c r="C236" s="31"/>
      <c r="D236" s="31"/>
      <c r="E236" s="3"/>
      <c r="F236" s="3"/>
      <c r="G236" s="2"/>
      <c r="H236" s="31"/>
      <c r="I236" s="3"/>
      <c r="J236" s="3"/>
      <c r="K236" s="31"/>
      <c r="L236" s="3"/>
      <c r="M236" s="3"/>
    </row>
    <row r="237" spans="1:13" x14ac:dyDescent="0.25">
      <c r="A237" s="2"/>
      <c r="B237" s="2"/>
      <c r="C237" s="31"/>
      <c r="D237" s="31"/>
      <c r="E237" s="3"/>
      <c r="F237" s="3"/>
      <c r="G237" s="2"/>
      <c r="H237" s="31"/>
      <c r="I237" s="3"/>
      <c r="J237" s="3"/>
      <c r="K237" s="31"/>
      <c r="L237" s="3"/>
      <c r="M237" s="3"/>
    </row>
    <row r="238" spans="1:13" x14ac:dyDescent="0.25">
      <c r="A238" s="2"/>
      <c r="B238" s="2"/>
      <c r="C238" s="31"/>
      <c r="D238" s="31"/>
      <c r="E238" s="3"/>
      <c r="F238" s="3"/>
      <c r="G238" s="2"/>
      <c r="H238" s="31"/>
      <c r="I238" s="3"/>
      <c r="J238" s="3"/>
      <c r="K238" s="31"/>
      <c r="L238" s="3"/>
      <c r="M238" s="3"/>
    </row>
    <row r="239" spans="1:13" x14ac:dyDescent="0.25">
      <c r="A239" s="2"/>
      <c r="B239" s="2"/>
      <c r="C239" s="31"/>
      <c r="D239" s="31"/>
      <c r="E239" s="3"/>
      <c r="F239" s="3"/>
      <c r="G239" s="2"/>
      <c r="H239" s="31"/>
      <c r="I239" s="3"/>
      <c r="J239" s="3"/>
      <c r="K239" s="31"/>
      <c r="L239" s="3"/>
      <c r="M239" s="3"/>
    </row>
    <row r="240" spans="1:13" x14ac:dyDescent="0.25">
      <c r="A240" s="2"/>
      <c r="B240" s="2"/>
      <c r="C240" s="31"/>
      <c r="D240" s="31"/>
      <c r="E240" s="3"/>
      <c r="F240" s="3"/>
      <c r="G240" s="2"/>
      <c r="H240" s="31"/>
      <c r="I240" s="3"/>
      <c r="J240" s="3"/>
      <c r="K240" s="31"/>
      <c r="L240" s="3"/>
      <c r="M240" s="3"/>
    </row>
    <row r="241" spans="1:13" x14ac:dyDescent="0.25">
      <c r="A241" s="2"/>
      <c r="B241" s="2"/>
      <c r="C241" s="31"/>
      <c r="D241" s="31"/>
      <c r="E241" s="3"/>
      <c r="F241" s="3"/>
      <c r="G241" s="2"/>
      <c r="H241" s="31"/>
      <c r="I241" s="3"/>
      <c r="J241" s="3"/>
      <c r="K241" s="31"/>
      <c r="L241" s="3"/>
      <c r="M241" s="3"/>
    </row>
    <row r="242" spans="1:13" x14ac:dyDescent="0.25">
      <c r="A242" s="2"/>
      <c r="B242" s="2"/>
      <c r="C242" s="31"/>
      <c r="D242" s="31"/>
      <c r="E242" s="3"/>
      <c r="F242" s="3"/>
      <c r="G242" s="2"/>
      <c r="H242" s="31"/>
      <c r="I242" s="3"/>
      <c r="J242" s="3"/>
      <c r="K242" s="31"/>
      <c r="L242" s="3"/>
      <c r="M242" s="3"/>
    </row>
    <row r="243" spans="1:13" x14ac:dyDescent="0.25">
      <c r="A243" s="2"/>
      <c r="B243" s="2"/>
      <c r="C243" s="31"/>
      <c r="D243" s="31"/>
      <c r="E243" s="3"/>
      <c r="F243" s="3"/>
      <c r="G243" s="2"/>
      <c r="H243" s="31"/>
      <c r="I243" s="3"/>
      <c r="J243" s="3"/>
      <c r="K243" s="31"/>
      <c r="L243" s="3"/>
      <c r="M243" s="3"/>
    </row>
    <row r="244" spans="1:13" x14ac:dyDescent="0.25">
      <c r="A244" s="2"/>
      <c r="B244" s="2"/>
      <c r="C244" s="31"/>
      <c r="D244" s="31"/>
      <c r="E244" s="3"/>
      <c r="F244" s="3"/>
      <c r="G244" s="2"/>
      <c r="H244" s="31"/>
      <c r="I244" s="3"/>
      <c r="J244" s="3"/>
      <c r="K244" s="31"/>
      <c r="L244" s="3"/>
      <c r="M244" s="3"/>
    </row>
    <row r="245" spans="1:13" x14ac:dyDescent="0.25">
      <c r="A245" s="2"/>
      <c r="B245" s="2"/>
      <c r="C245" s="31"/>
      <c r="D245" s="31"/>
      <c r="E245" s="3"/>
      <c r="F245" s="3"/>
      <c r="G245" s="2"/>
      <c r="H245" s="31"/>
      <c r="I245" s="3"/>
      <c r="J245" s="3"/>
      <c r="K245" s="31"/>
      <c r="L245" s="3"/>
      <c r="M245" s="3"/>
    </row>
    <row r="246" spans="1:13" x14ac:dyDescent="0.25">
      <c r="A246" s="2"/>
      <c r="B246" s="2"/>
      <c r="C246" s="31"/>
      <c r="D246" s="31"/>
      <c r="E246" s="3"/>
      <c r="F246" s="3"/>
      <c r="G246" s="2"/>
      <c r="H246" s="31"/>
      <c r="I246" s="3"/>
      <c r="J246" s="3"/>
      <c r="K246" s="31"/>
      <c r="L246" s="3"/>
      <c r="M246" s="3"/>
    </row>
    <row r="247" spans="1:13" x14ac:dyDescent="0.25">
      <c r="A247" s="2"/>
      <c r="B247" s="2"/>
      <c r="C247" s="31"/>
      <c r="D247" s="31"/>
      <c r="E247" s="3"/>
      <c r="F247" s="3"/>
      <c r="G247" s="2"/>
      <c r="H247" s="31"/>
      <c r="I247" s="3"/>
      <c r="J247" s="3"/>
      <c r="K247" s="31"/>
      <c r="L247" s="3"/>
      <c r="M247" s="3"/>
    </row>
    <row r="248" spans="1:13" x14ac:dyDescent="0.25">
      <c r="A248" s="2"/>
      <c r="B248" s="2"/>
      <c r="C248" s="31"/>
      <c r="D248" s="31"/>
      <c r="E248" s="3"/>
      <c r="F248" s="3"/>
      <c r="G248" s="2"/>
      <c r="H248" s="31"/>
      <c r="I248" s="3"/>
      <c r="J248" s="3"/>
      <c r="K248" s="31"/>
      <c r="L248" s="3"/>
      <c r="M248" s="3"/>
    </row>
    <row r="249" spans="1:13" x14ac:dyDescent="0.25">
      <c r="A249" s="2"/>
      <c r="B249" s="2"/>
      <c r="C249" s="31"/>
      <c r="D249" s="31"/>
      <c r="E249" s="3"/>
      <c r="F249" s="3"/>
      <c r="G249" s="2"/>
      <c r="H249" s="31"/>
      <c r="I249" s="3"/>
      <c r="J249" s="3"/>
      <c r="K249" s="31"/>
      <c r="L249" s="3"/>
      <c r="M249" s="3"/>
    </row>
    <row r="250" spans="1:13" x14ac:dyDescent="0.25">
      <c r="A250" s="2"/>
      <c r="B250" s="2"/>
      <c r="C250" s="31"/>
      <c r="D250" s="31"/>
      <c r="E250" s="3"/>
      <c r="F250" s="3"/>
      <c r="G250" s="2"/>
      <c r="H250" s="31"/>
      <c r="I250" s="3"/>
      <c r="J250" s="3"/>
      <c r="K250" s="31"/>
      <c r="L250" s="3"/>
      <c r="M250" s="3"/>
    </row>
    <row r="251" spans="1:13" x14ac:dyDescent="0.25">
      <c r="A251" s="2"/>
      <c r="B251" s="2"/>
      <c r="C251" s="31"/>
      <c r="D251" s="31"/>
      <c r="E251" s="3"/>
      <c r="F251" s="3"/>
      <c r="G251" s="2"/>
      <c r="H251" s="31"/>
      <c r="I251" s="3"/>
      <c r="J251" s="3"/>
      <c r="K251" s="31"/>
      <c r="L251" s="3"/>
      <c r="M251" s="3"/>
    </row>
    <row r="252" spans="1:13" x14ac:dyDescent="0.25">
      <c r="A252" s="2"/>
      <c r="B252" s="2"/>
      <c r="C252" s="31"/>
      <c r="D252" s="31"/>
      <c r="E252" s="3"/>
      <c r="F252" s="3"/>
      <c r="G252" s="2"/>
      <c r="H252" s="31"/>
      <c r="I252" s="3"/>
      <c r="J252" s="3"/>
      <c r="K252" s="31"/>
      <c r="L252" s="3"/>
      <c r="M252" s="3"/>
    </row>
    <row r="253" spans="1:13" x14ac:dyDescent="0.25">
      <c r="A253" s="2"/>
      <c r="B253" s="2"/>
      <c r="C253" s="31"/>
      <c r="D253" s="31"/>
      <c r="E253" s="3"/>
      <c r="F253" s="3"/>
      <c r="G253" s="2"/>
      <c r="H253" s="31"/>
      <c r="I253" s="3"/>
      <c r="J253" s="3"/>
      <c r="K253" s="31"/>
      <c r="L253" s="3"/>
      <c r="M253" s="3"/>
    </row>
    <row r="254" spans="1:13" x14ac:dyDescent="0.25">
      <c r="A254" s="2"/>
      <c r="B254" s="2"/>
      <c r="C254" s="31"/>
      <c r="D254" s="31"/>
      <c r="E254" s="3"/>
      <c r="F254" s="3"/>
      <c r="G254" s="2"/>
      <c r="H254" s="31"/>
      <c r="I254" s="3"/>
      <c r="J254" s="3"/>
      <c r="K254" s="31"/>
      <c r="L254" s="3"/>
      <c r="M254" s="3"/>
    </row>
    <row r="255" spans="1:13" x14ac:dyDescent="0.25">
      <c r="A255" s="2"/>
      <c r="B255" s="2"/>
      <c r="C255" s="31"/>
      <c r="D255" s="31"/>
      <c r="E255" s="3"/>
      <c r="F255" s="3"/>
      <c r="G255" s="2"/>
      <c r="H255" s="31"/>
      <c r="I255" s="3"/>
      <c r="J255" s="3"/>
      <c r="K255" s="31"/>
      <c r="L255" s="3"/>
      <c r="M255" s="3"/>
    </row>
    <row r="256" spans="1:13" x14ac:dyDescent="0.25">
      <c r="A256" s="2"/>
      <c r="B256" s="2"/>
      <c r="C256" s="31"/>
      <c r="D256" s="31"/>
      <c r="E256" s="3"/>
      <c r="F256" s="3"/>
      <c r="G256" s="2"/>
      <c r="H256" s="31"/>
      <c r="I256" s="3"/>
      <c r="J256" s="3"/>
      <c r="K256" s="31"/>
      <c r="L256" s="3"/>
      <c r="M256" s="3"/>
    </row>
    <row r="257" spans="1:13" x14ac:dyDescent="0.25">
      <c r="A257" s="2"/>
      <c r="B257" s="2"/>
      <c r="C257" s="31"/>
      <c r="D257" s="31"/>
      <c r="E257" s="3"/>
      <c r="F257" s="3"/>
      <c r="G257" s="2"/>
      <c r="H257" s="31"/>
      <c r="I257" s="3"/>
      <c r="J257" s="3"/>
      <c r="K257" s="31"/>
      <c r="L257" s="3"/>
      <c r="M257" s="3"/>
    </row>
    <row r="258" spans="1:13" x14ac:dyDescent="0.25">
      <c r="A258" s="2"/>
      <c r="B258" s="2"/>
      <c r="C258" s="31"/>
      <c r="D258" s="31"/>
      <c r="E258" s="3"/>
      <c r="F258" s="3"/>
      <c r="G258" s="2"/>
      <c r="H258" s="31"/>
      <c r="I258" s="3"/>
      <c r="J258" s="3"/>
      <c r="K258" s="31"/>
      <c r="L258" s="3"/>
      <c r="M258" s="3"/>
    </row>
    <row r="259" spans="1:13" x14ac:dyDescent="0.25">
      <c r="A259" s="2"/>
      <c r="B259" s="2"/>
      <c r="C259" s="31"/>
      <c r="D259" s="31"/>
      <c r="E259" s="3"/>
      <c r="F259" s="3"/>
      <c r="G259" s="2"/>
      <c r="H259" s="31"/>
      <c r="I259" s="3"/>
      <c r="J259" s="3"/>
      <c r="K259" s="31"/>
      <c r="L259" s="3"/>
      <c r="M259" s="3"/>
    </row>
    <row r="260" spans="1:13" x14ac:dyDescent="0.25">
      <c r="A260" s="2"/>
      <c r="B260" s="2"/>
      <c r="C260" s="31"/>
      <c r="D260" s="31"/>
      <c r="E260" s="3"/>
      <c r="F260" s="3"/>
      <c r="G260" s="2"/>
      <c r="H260" s="31"/>
      <c r="I260" s="3"/>
      <c r="J260" s="3"/>
      <c r="K260" s="31"/>
      <c r="L260" s="3"/>
      <c r="M260" s="3"/>
    </row>
    <row r="261" spans="1:13" x14ac:dyDescent="0.25">
      <c r="A261" s="2"/>
      <c r="B261" s="2"/>
      <c r="C261" s="31"/>
      <c r="D261" s="31"/>
      <c r="E261" s="3"/>
      <c r="F261" s="3"/>
      <c r="G261" s="2"/>
      <c r="H261" s="31"/>
      <c r="I261" s="3"/>
      <c r="J261" s="3"/>
      <c r="K261" s="31"/>
      <c r="L261" s="3"/>
      <c r="M261" s="3"/>
    </row>
    <row r="262" spans="1:13" x14ac:dyDescent="0.25">
      <c r="A262" s="2"/>
      <c r="B262" s="2"/>
      <c r="C262" s="31"/>
      <c r="D262" s="31"/>
      <c r="E262" s="3"/>
      <c r="F262" s="3"/>
      <c r="G262" s="2"/>
      <c r="H262" s="31"/>
      <c r="I262" s="3"/>
      <c r="J262" s="3"/>
      <c r="K262" s="31"/>
      <c r="L262" s="3"/>
      <c r="M262" s="3"/>
    </row>
    <row r="263" spans="1:13" x14ac:dyDescent="0.25">
      <c r="A263" s="2"/>
      <c r="B263" s="2"/>
      <c r="C263" s="31"/>
      <c r="D263" s="31"/>
      <c r="E263" s="3"/>
      <c r="F263" s="3"/>
      <c r="G263" s="2"/>
      <c r="H263" s="31"/>
      <c r="I263" s="3"/>
      <c r="J263" s="3"/>
      <c r="K263" s="31"/>
      <c r="L263" s="3"/>
      <c r="M263" s="3"/>
    </row>
    <row r="264" spans="1:13" x14ac:dyDescent="0.25">
      <c r="A264" s="2"/>
      <c r="B264" s="2"/>
      <c r="C264" s="31"/>
      <c r="D264" s="31"/>
      <c r="E264" s="3"/>
      <c r="F264" s="3"/>
      <c r="G264" s="2"/>
      <c r="H264" s="31"/>
      <c r="I264" s="3"/>
      <c r="J264" s="3"/>
      <c r="K264" s="31"/>
      <c r="L264" s="3"/>
      <c r="M264" s="3"/>
    </row>
    <row r="265" spans="1:13" x14ac:dyDescent="0.25">
      <c r="A265" s="2"/>
      <c r="B265" s="2"/>
      <c r="C265" s="31"/>
      <c r="D265" s="31"/>
      <c r="E265" s="3"/>
      <c r="F265" s="3"/>
      <c r="G265" s="2"/>
      <c r="H265" s="31"/>
      <c r="I265" s="3"/>
      <c r="J265" s="3"/>
      <c r="K265" s="31"/>
      <c r="L265" s="3"/>
      <c r="M265" s="3"/>
    </row>
    <row r="266" spans="1:13" x14ac:dyDescent="0.25">
      <c r="A266" s="2"/>
      <c r="B266" s="2"/>
      <c r="C266" s="31"/>
      <c r="D266" s="31"/>
      <c r="E266" s="3"/>
      <c r="F266" s="3"/>
      <c r="G266" s="2"/>
      <c r="H266" s="31"/>
      <c r="I266" s="3"/>
      <c r="J266" s="3"/>
      <c r="K266" s="31"/>
      <c r="L266" s="3"/>
      <c r="M266" s="3"/>
    </row>
    <row r="267" spans="1:13" x14ac:dyDescent="0.25">
      <c r="A267" s="2"/>
      <c r="B267" s="2"/>
      <c r="C267" s="31"/>
      <c r="D267" s="31"/>
      <c r="E267" s="3"/>
      <c r="F267" s="3"/>
      <c r="G267" s="2"/>
      <c r="H267" s="31"/>
      <c r="I267" s="3"/>
      <c r="J267" s="3"/>
      <c r="K267" s="31"/>
      <c r="L267" s="3"/>
      <c r="M267" s="3"/>
    </row>
    <row r="268" spans="1:13" x14ac:dyDescent="0.25">
      <c r="A268" s="2"/>
      <c r="B268" s="2"/>
      <c r="C268" s="31"/>
      <c r="D268" s="31"/>
      <c r="E268" s="3"/>
      <c r="F268" s="3"/>
      <c r="G268" s="2"/>
      <c r="H268" s="31"/>
      <c r="I268" s="3"/>
      <c r="J268" s="3"/>
      <c r="K268" s="31"/>
      <c r="L268" s="3"/>
      <c r="M268" s="3"/>
    </row>
    <row r="269" spans="1:13" x14ac:dyDescent="0.25">
      <c r="A269" s="2"/>
      <c r="B269" s="2"/>
      <c r="C269" s="31"/>
      <c r="D269" s="31"/>
      <c r="E269" s="3"/>
      <c r="F269" s="3"/>
      <c r="G269" s="2"/>
      <c r="H269" s="31"/>
      <c r="I269" s="3"/>
      <c r="J269" s="3"/>
      <c r="K269" s="31"/>
      <c r="L269" s="3"/>
      <c r="M269" s="3"/>
    </row>
    <row r="270" spans="1:13" x14ac:dyDescent="0.25">
      <c r="A270" s="2"/>
      <c r="B270" s="2"/>
      <c r="C270" s="31"/>
      <c r="D270" s="31"/>
      <c r="E270" s="3"/>
      <c r="F270" s="3"/>
      <c r="G270" s="2"/>
      <c r="H270" s="31"/>
      <c r="I270" s="3"/>
      <c r="J270" s="3"/>
      <c r="K270" s="31"/>
      <c r="L270" s="3"/>
      <c r="M270" s="3"/>
    </row>
    <row r="271" spans="1:13" x14ac:dyDescent="0.25">
      <c r="A271" s="2"/>
      <c r="B271" s="2"/>
      <c r="C271" s="31"/>
      <c r="D271" s="31"/>
      <c r="E271" s="3"/>
      <c r="F271" s="3"/>
      <c r="G271" s="2"/>
      <c r="H271" s="31"/>
      <c r="I271" s="3"/>
      <c r="J271" s="3"/>
      <c r="K271" s="31"/>
      <c r="L271" s="3"/>
      <c r="M271" s="3"/>
    </row>
    <row r="272" spans="1:13" x14ac:dyDescent="0.25">
      <c r="A272" s="2"/>
      <c r="B272" s="2"/>
      <c r="C272" s="31"/>
      <c r="D272" s="31"/>
      <c r="E272" s="3"/>
      <c r="F272" s="3"/>
      <c r="G272" s="2"/>
      <c r="H272" s="31"/>
      <c r="I272" s="3"/>
      <c r="J272" s="3"/>
      <c r="K272" s="31"/>
      <c r="L272" s="3"/>
      <c r="M272" s="3"/>
    </row>
    <row r="273" spans="1:13" x14ac:dyDescent="0.25">
      <c r="A273" s="2"/>
      <c r="B273" s="2"/>
      <c r="C273" s="31"/>
      <c r="D273" s="31"/>
      <c r="E273" s="3"/>
      <c r="F273" s="3"/>
      <c r="G273" s="2"/>
      <c r="H273" s="31"/>
      <c r="I273" s="3"/>
      <c r="J273" s="3"/>
      <c r="K273" s="31"/>
      <c r="L273" s="3"/>
      <c r="M273" s="3"/>
    </row>
    <row r="274" spans="1:13" x14ac:dyDescent="0.25">
      <c r="A274" s="2"/>
      <c r="B274" s="2"/>
      <c r="C274" s="31"/>
      <c r="D274" s="31"/>
      <c r="E274" s="3"/>
      <c r="F274" s="3"/>
      <c r="G274" s="2"/>
      <c r="H274" s="31"/>
      <c r="I274" s="3"/>
      <c r="J274" s="3"/>
      <c r="K274" s="31"/>
      <c r="L274" s="3"/>
      <c r="M274" s="3"/>
    </row>
    <row r="275" spans="1:13" x14ac:dyDescent="0.25">
      <c r="A275" s="2"/>
      <c r="B275" s="2"/>
      <c r="C275" s="31"/>
      <c r="D275" s="31"/>
      <c r="E275" s="3"/>
      <c r="F275" s="3"/>
      <c r="G275" s="2"/>
      <c r="H275" s="31"/>
      <c r="I275" s="3"/>
      <c r="J275" s="3"/>
      <c r="K275" s="31"/>
      <c r="L275" s="3"/>
      <c r="M275" s="3"/>
    </row>
    <row r="276" spans="1:13" x14ac:dyDescent="0.25">
      <c r="A276" s="2"/>
      <c r="B276" s="2"/>
      <c r="C276" s="31"/>
      <c r="D276" s="31"/>
      <c r="E276" s="3"/>
      <c r="F276" s="3"/>
      <c r="G276" s="2"/>
      <c r="H276" s="31"/>
      <c r="I276" s="3"/>
      <c r="J276" s="3"/>
      <c r="K276" s="31"/>
      <c r="L276" s="3"/>
      <c r="M276" s="3"/>
    </row>
    <row r="277" spans="1:13" x14ac:dyDescent="0.25">
      <c r="A277" s="2"/>
      <c r="B277" s="2"/>
      <c r="C277" s="31"/>
      <c r="D277" s="31"/>
      <c r="E277" s="3"/>
      <c r="F277" s="3"/>
      <c r="G277" s="2"/>
      <c r="H277" s="31"/>
      <c r="I277" s="3"/>
      <c r="J277" s="3"/>
      <c r="K277" s="31"/>
      <c r="L277" s="3"/>
      <c r="M277" s="3"/>
    </row>
    <row r="278" spans="1:13" x14ac:dyDescent="0.25">
      <c r="A278" s="2"/>
      <c r="B278" s="2"/>
      <c r="C278" s="31"/>
      <c r="D278" s="31"/>
      <c r="E278" s="3"/>
      <c r="F278" s="3"/>
      <c r="G278" s="2"/>
      <c r="H278" s="31"/>
      <c r="I278" s="3"/>
      <c r="J278" s="3"/>
      <c r="K278" s="31"/>
      <c r="L278" s="3"/>
      <c r="M278" s="3"/>
    </row>
    <row r="279" spans="1:13" x14ac:dyDescent="0.25">
      <c r="A279" s="2"/>
      <c r="B279" s="2"/>
      <c r="C279" s="31"/>
      <c r="D279" s="31"/>
      <c r="E279" s="3"/>
      <c r="F279" s="3"/>
      <c r="G279" s="2"/>
      <c r="H279" s="31"/>
      <c r="I279" s="3"/>
      <c r="J279" s="3"/>
      <c r="K279" s="31"/>
      <c r="L279" s="3"/>
      <c r="M279" s="3"/>
    </row>
    <row r="280" spans="1:13" x14ac:dyDescent="0.25">
      <c r="A280" s="2"/>
      <c r="B280" s="2"/>
      <c r="C280" s="31"/>
      <c r="D280" s="31"/>
      <c r="E280" s="3"/>
      <c r="F280" s="3"/>
      <c r="G280" s="2"/>
      <c r="H280" s="31"/>
      <c r="I280" s="3"/>
      <c r="J280" s="3"/>
      <c r="K280" s="31"/>
      <c r="L280" s="3"/>
      <c r="M280" s="3"/>
    </row>
    <row r="281" spans="1:13" x14ac:dyDescent="0.25">
      <c r="A281" s="2"/>
      <c r="B281" s="2"/>
      <c r="C281" s="31"/>
      <c r="D281" s="31"/>
      <c r="E281" s="3"/>
      <c r="F281" s="3"/>
      <c r="G281" s="2"/>
      <c r="H281" s="31"/>
      <c r="I281" s="3"/>
      <c r="J281" s="3"/>
      <c r="K281" s="31"/>
      <c r="L281" s="3"/>
      <c r="M281" s="3"/>
    </row>
    <row r="282" spans="1:13" x14ac:dyDescent="0.25">
      <c r="A282" s="2"/>
      <c r="B282" s="2"/>
      <c r="C282" s="31"/>
      <c r="D282" s="31"/>
      <c r="E282" s="3"/>
      <c r="F282" s="3"/>
      <c r="G282" s="2"/>
      <c r="H282" s="31"/>
      <c r="I282" s="3"/>
      <c r="J282" s="3"/>
      <c r="K282" s="31"/>
      <c r="L282" s="3"/>
      <c r="M282" s="3"/>
    </row>
    <row r="283" spans="1:13" x14ac:dyDescent="0.25">
      <c r="A283" s="2"/>
      <c r="B283" s="2"/>
      <c r="C283" s="31"/>
      <c r="D283" s="31"/>
      <c r="E283" s="3"/>
      <c r="F283" s="3"/>
      <c r="G283" s="2"/>
      <c r="H283" s="31"/>
      <c r="I283" s="3"/>
      <c r="J283" s="3"/>
      <c r="K283" s="31"/>
      <c r="L283" s="3"/>
      <c r="M283" s="3"/>
    </row>
    <row r="284" spans="1:13" x14ac:dyDescent="0.25">
      <c r="A284" s="2"/>
      <c r="B284" s="2"/>
      <c r="C284" s="31"/>
      <c r="D284" s="31"/>
      <c r="E284" s="3"/>
      <c r="F284" s="3"/>
      <c r="G284" s="2"/>
      <c r="H284" s="31"/>
      <c r="I284" s="3"/>
      <c r="J284" s="3"/>
      <c r="K284" s="31"/>
      <c r="L284" s="3"/>
      <c r="M284" s="3"/>
    </row>
    <row r="285" spans="1:13" x14ac:dyDescent="0.25">
      <c r="A285" s="2"/>
      <c r="B285" s="2"/>
      <c r="C285" s="31"/>
      <c r="D285" s="31"/>
      <c r="E285" s="3"/>
      <c r="F285" s="3"/>
      <c r="G285" s="2"/>
      <c r="H285" s="31"/>
      <c r="I285" s="3"/>
      <c r="J285" s="3"/>
      <c r="K285" s="31"/>
      <c r="L285" s="3"/>
      <c r="M285" s="3"/>
    </row>
    <row r="286" spans="1:13" x14ac:dyDescent="0.25">
      <c r="A286" s="2"/>
      <c r="B286" s="2"/>
      <c r="C286" s="31"/>
      <c r="D286" s="31"/>
      <c r="E286" s="3"/>
      <c r="F286" s="3"/>
      <c r="G286" s="2"/>
      <c r="H286" s="31"/>
      <c r="I286" s="3"/>
      <c r="J286" s="3"/>
      <c r="K286" s="31"/>
      <c r="L286" s="3"/>
      <c r="M286" s="3"/>
    </row>
    <row r="287" spans="1:13" x14ac:dyDescent="0.25">
      <c r="A287" s="2"/>
      <c r="B287" s="2"/>
      <c r="C287" s="31"/>
      <c r="D287" s="31"/>
      <c r="E287" s="3"/>
      <c r="F287" s="3"/>
      <c r="G287" s="2"/>
      <c r="H287" s="31"/>
      <c r="I287" s="3"/>
      <c r="J287" s="3"/>
      <c r="K287" s="31"/>
      <c r="L287" s="3"/>
      <c r="M287" s="3"/>
    </row>
    <row r="288" spans="1:13" x14ac:dyDescent="0.25">
      <c r="A288" s="2"/>
      <c r="B288" s="2"/>
      <c r="C288" s="31"/>
      <c r="D288" s="31"/>
      <c r="E288" s="3"/>
      <c r="F288" s="3"/>
      <c r="G288" s="2"/>
      <c r="H288" s="31"/>
      <c r="I288" s="3"/>
      <c r="J288" s="3"/>
      <c r="K288" s="31"/>
      <c r="L288" s="3"/>
      <c r="M288" s="3"/>
    </row>
    <row r="289" spans="1:13" x14ac:dyDescent="0.25">
      <c r="A289" s="2"/>
      <c r="B289" s="2"/>
      <c r="C289" s="31"/>
      <c r="D289" s="31"/>
      <c r="E289" s="3"/>
      <c r="F289" s="3"/>
      <c r="G289" s="2"/>
      <c r="H289" s="31"/>
      <c r="I289" s="3"/>
      <c r="J289" s="3"/>
      <c r="K289" s="31"/>
      <c r="L289" s="3"/>
      <c r="M289" s="3"/>
    </row>
    <row r="290" spans="1:13" x14ac:dyDescent="0.25">
      <c r="A290" s="2"/>
      <c r="B290" s="2"/>
      <c r="C290" s="31"/>
      <c r="D290" s="31"/>
      <c r="E290" s="3"/>
      <c r="F290" s="3"/>
      <c r="G290" s="2"/>
      <c r="H290" s="31"/>
      <c r="I290" s="3"/>
      <c r="J290" s="3"/>
      <c r="K290" s="31"/>
      <c r="L290" s="3"/>
      <c r="M290" s="3"/>
    </row>
    <row r="291" spans="1:13" x14ac:dyDescent="0.25">
      <c r="A291" s="2"/>
      <c r="B291" s="2"/>
      <c r="C291" s="31"/>
      <c r="D291" s="31"/>
      <c r="E291" s="3"/>
      <c r="F291" s="3"/>
      <c r="G291" s="2"/>
      <c r="H291" s="31"/>
      <c r="I291" s="3"/>
      <c r="J291" s="3"/>
      <c r="K291" s="31"/>
      <c r="L291" s="3"/>
      <c r="M291" s="3"/>
    </row>
    <row r="292" spans="1:13" x14ac:dyDescent="0.25">
      <c r="A292" s="2"/>
      <c r="B292" s="2"/>
      <c r="C292" s="31"/>
      <c r="D292" s="31"/>
      <c r="E292" s="3"/>
      <c r="F292" s="3"/>
      <c r="G292" s="2"/>
      <c r="H292" s="31"/>
      <c r="I292" s="3"/>
      <c r="J292" s="3"/>
      <c r="K292" s="31"/>
      <c r="L292" s="3"/>
      <c r="M292" s="3"/>
    </row>
    <row r="293" spans="1:13" x14ac:dyDescent="0.25">
      <c r="A293" s="2"/>
      <c r="B293" s="2"/>
      <c r="C293" s="31"/>
      <c r="D293" s="31"/>
      <c r="E293" s="3"/>
      <c r="F293" s="3"/>
      <c r="G293" s="2"/>
      <c r="H293" s="31"/>
      <c r="I293" s="3"/>
      <c r="J293" s="3"/>
      <c r="K293" s="31"/>
      <c r="L293" s="3"/>
      <c r="M293" s="3"/>
    </row>
    <row r="294" spans="1:13" x14ac:dyDescent="0.25">
      <c r="A294" s="2"/>
      <c r="B294" s="2"/>
      <c r="C294" s="31"/>
      <c r="D294" s="31"/>
      <c r="E294" s="3"/>
      <c r="F294" s="3"/>
      <c r="G294" s="2"/>
      <c r="H294" s="31"/>
      <c r="I294" s="3"/>
      <c r="J294" s="3"/>
      <c r="K294" s="31"/>
      <c r="L294" s="3"/>
      <c r="M294" s="3"/>
    </row>
    <row r="295" spans="1:13" x14ac:dyDescent="0.25">
      <c r="A295" s="2"/>
      <c r="B295" s="2"/>
      <c r="C295" s="31"/>
      <c r="D295" s="31"/>
      <c r="E295" s="3"/>
      <c r="F295" s="3"/>
      <c r="G295" s="2"/>
      <c r="H295" s="31"/>
      <c r="I295" s="3"/>
      <c r="J295" s="3"/>
      <c r="K295" s="31"/>
      <c r="L295" s="3"/>
      <c r="M295" s="3"/>
    </row>
    <row r="296" spans="1:13" x14ac:dyDescent="0.25">
      <c r="A296" s="2"/>
      <c r="B296" s="2"/>
      <c r="C296" s="31"/>
      <c r="D296" s="31"/>
      <c r="E296" s="3"/>
      <c r="F296" s="3"/>
      <c r="G296" s="2"/>
      <c r="H296" s="31"/>
      <c r="I296" s="3"/>
      <c r="J296" s="3"/>
      <c r="K296" s="31"/>
      <c r="L296" s="3"/>
      <c r="M296" s="3"/>
    </row>
    <row r="297" spans="1:13" x14ac:dyDescent="0.25">
      <c r="A297" s="2"/>
      <c r="B297" s="2"/>
      <c r="C297" s="31"/>
      <c r="D297" s="31"/>
      <c r="E297" s="3"/>
      <c r="F297" s="3"/>
      <c r="G297" s="2"/>
      <c r="H297" s="31"/>
      <c r="I297" s="3"/>
      <c r="J297" s="3"/>
      <c r="K297" s="31"/>
      <c r="L297" s="3"/>
      <c r="M297" s="3"/>
    </row>
    <row r="298" spans="1:13" x14ac:dyDescent="0.25">
      <c r="A298" s="2"/>
      <c r="B298" s="2"/>
      <c r="C298" s="31"/>
      <c r="D298" s="31"/>
      <c r="E298" s="3"/>
      <c r="F298" s="3"/>
      <c r="G298" s="2"/>
      <c r="H298" s="31"/>
      <c r="I298" s="3"/>
      <c r="J298" s="3"/>
      <c r="K298" s="31"/>
      <c r="L298" s="3"/>
      <c r="M298" s="3"/>
    </row>
    <row r="299" spans="1:13" x14ac:dyDescent="0.25">
      <c r="A299" s="2"/>
      <c r="B299" s="2"/>
      <c r="C299" s="31"/>
      <c r="D299" s="31"/>
      <c r="E299" s="3"/>
      <c r="F299" s="3"/>
      <c r="G299" s="2"/>
      <c r="H299" s="31"/>
      <c r="I299" s="3"/>
      <c r="J299" s="3"/>
      <c r="K299" s="31"/>
      <c r="L299" s="3"/>
      <c r="M299" s="3"/>
    </row>
    <row r="300" spans="1:13" x14ac:dyDescent="0.25">
      <c r="A300" s="2"/>
      <c r="B300" s="2"/>
      <c r="C300" s="31"/>
      <c r="D300" s="31"/>
      <c r="E300" s="3"/>
      <c r="F300" s="3"/>
      <c r="G300" s="2"/>
      <c r="H300" s="31"/>
      <c r="I300" s="3"/>
      <c r="J300" s="3"/>
      <c r="K300" s="31"/>
      <c r="L300" s="3"/>
      <c r="M300" s="3"/>
    </row>
    <row r="301" spans="1:13" x14ac:dyDescent="0.25">
      <c r="A301" s="2"/>
      <c r="B301" s="2"/>
      <c r="C301" s="31"/>
      <c r="D301" s="31"/>
      <c r="E301" s="3"/>
      <c r="F301" s="3"/>
      <c r="G301" s="2"/>
      <c r="H301" s="31"/>
      <c r="I301" s="3"/>
      <c r="J301" s="3"/>
      <c r="K301" s="31"/>
      <c r="L301" s="3"/>
      <c r="M301" s="3"/>
    </row>
    <row r="302" spans="1:13" x14ac:dyDescent="0.25">
      <c r="A302" s="2"/>
      <c r="B302" s="2"/>
      <c r="C302" s="31"/>
      <c r="D302" s="31"/>
      <c r="E302" s="3"/>
      <c r="F302" s="3"/>
      <c r="G302" s="2"/>
      <c r="H302" s="31"/>
      <c r="I302" s="3"/>
      <c r="J302" s="3"/>
      <c r="K302" s="31"/>
      <c r="L302" s="3"/>
      <c r="M302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>
      <selection activeCell="A11" sqref="A11"/>
    </sheetView>
  </sheetViews>
  <sheetFormatPr defaultRowHeight="15" x14ac:dyDescent="0.2"/>
  <cols>
    <col min="1" max="1" width="14.109375" bestFit="1" customWidth="1"/>
    <col min="2" max="2" width="42.21875" bestFit="1" customWidth="1"/>
  </cols>
  <sheetData>
    <row r="1" spans="1:3" x14ac:dyDescent="0.2">
      <c r="A1" t="s">
        <v>31</v>
      </c>
      <c r="B1" t="s">
        <v>5</v>
      </c>
    </row>
    <row r="2" spans="1:3" x14ac:dyDescent="0.2">
      <c r="B2" t="s">
        <v>12</v>
      </c>
    </row>
    <row r="3" spans="1:3" x14ac:dyDescent="0.2">
      <c r="A3" t="s">
        <v>0</v>
      </c>
      <c r="B3" t="s">
        <v>6</v>
      </c>
    </row>
    <row r="4" spans="1:3" x14ac:dyDescent="0.2">
      <c r="A4" t="s">
        <v>7</v>
      </c>
      <c r="B4" t="s">
        <v>8</v>
      </c>
    </row>
    <row r="5" spans="1:3" x14ac:dyDescent="0.2">
      <c r="A5" t="s">
        <v>9</v>
      </c>
      <c r="B5" t="s">
        <v>10</v>
      </c>
      <c r="C5" t="s">
        <v>11</v>
      </c>
    </row>
    <row r="9" spans="1:3" x14ac:dyDescent="0.2">
      <c r="A9" s="58" t="s">
        <v>38</v>
      </c>
      <c r="B9" s="72" t="s">
        <v>39</v>
      </c>
    </row>
    <row r="10" spans="1:3" x14ac:dyDescent="0.2">
      <c r="A10" s="58" t="s">
        <v>32</v>
      </c>
      <c r="B10" s="58" t="s">
        <v>33</v>
      </c>
    </row>
  </sheetData>
  <hyperlinks>
    <hyperlink ref="B9" r:id="rId1" xr:uid="{955A23B1-D89B-490C-93CC-437B828E03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Notes</vt:lpstr>
      <vt:lpstr>Index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2004-07-13T12:42:10Z</cp:lastPrinted>
  <dcterms:created xsi:type="dcterms:W3CDTF">2002-06-14T09:47:52Z</dcterms:created>
  <dcterms:modified xsi:type="dcterms:W3CDTF">2022-07-11T06:31:17Z</dcterms:modified>
</cp:coreProperties>
</file>