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7515" activeTab="0"/>
  </bookViews>
  <sheets>
    <sheet name="Sep Fin" sheetId="1" r:id="rId1"/>
  </sheets>
  <definedNames/>
  <calcPr fullCalcOnLoad="1"/>
</workbook>
</file>

<file path=xl/sharedStrings.xml><?xml version="1.0" encoding="utf-8"?>
<sst xmlns="http://schemas.openxmlformats.org/spreadsheetml/2006/main" count="208" uniqueCount="132">
  <si>
    <t>(a) Beginvoorraad</t>
  </si>
  <si>
    <t>(b) Verkryging</t>
  </si>
  <si>
    <t>Imports destined for RSA</t>
  </si>
  <si>
    <t>Invoere bestem vir RSA</t>
  </si>
  <si>
    <t>(c) Aanwending</t>
  </si>
  <si>
    <t>Human Consumption</t>
  </si>
  <si>
    <t>Animal Feed</t>
  </si>
  <si>
    <t>Dierevoer</t>
  </si>
  <si>
    <t>Withdrawn by producers</t>
  </si>
  <si>
    <t>Onttrek deur produsente</t>
  </si>
  <si>
    <t>Released to end-consumer(s)</t>
  </si>
  <si>
    <t>Vrygestel aan eindverbruiker(s)</t>
  </si>
  <si>
    <t>Seed for planting purposes</t>
  </si>
  <si>
    <t>Saad vir plantdoeleindes</t>
  </si>
  <si>
    <t>(e) Sundries</t>
  </si>
  <si>
    <t>(e) Diverse</t>
  </si>
  <si>
    <t>(f) Onaangewende voorraad (a+b-c-d-e)</t>
  </si>
  <si>
    <t>Storers, traders</t>
  </si>
  <si>
    <t>Opbergers, handelaars</t>
  </si>
  <si>
    <t>Processors</t>
  </si>
  <si>
    <t>Verwerkers</t>
  </si>
  <si>
    <t>(1)</t>
  </si>
  <si>
    <t>(3)</t>
  </si>
  <si>
    <t>Producer deliveries directly from farms./Produsentelewerings direk vanaf plase:</t>
  </si>
  <si>
    <t>Menslike verbruik</t>
  </si>
  <si>
    <t>Border posts</t>
  </si>
  <si>
    <t>Harbours</t>
  </si>
  <si>
    <t>Grensposte</t>
  </si>
  <si>
    <t>Hawens</t>
  </si>
  <si>
    <t>Progressive/Progressief</t>
  </si>
  <si>
    <t>Total</t>
  </si>
  <si>
    <t>Totaal</t>
  </si>
  <si>
    <t>(a) Opening Stock</t>
  </si>
  <si>
    <t>(b) Acquisition</t>
  </si>
  <si>
    <t>(c) Utilisation</t>
  </si>
  <si>
    <t>(f) Unutilised stock (a+b-c-d-e)</t>
  </si>
  <si>
    <t>(2)</t>
  </si>
  <si>
    <t>(5)</t>
  </si>
  <si>
    <t>Lewerings direk vanaf plase (3)</t>
  </si>
  <si>
    <t>ton</t>
  </si>
  <si>
    <t>(4)</t>
  </si>
  <si>
    <t>(6)</t>
  </si>
  <si>
    <t>Human</t>
  </si>
  <si>
    <t>Feed</t>
  </si>
  <si>
    <t>Menslik</t>
  </si>
  <si>
    <t>Voer</t>
  </si>
  <si>
    <t>Deliveries directly from farms (3)</t>
  </si>
  <si>
    <t>(d) RSA Exports (5)</t>
  </si>
  <si>
    <t>(d) Uitvoere(5)</t>
  </si>
  <si>
    <t xml:space="preserve">Products (4) </t>
  </si>
  <si>
    <t>Produkte (4)</t>
  </si>
  <si>
    <t>African countries</t>
  </si>
  <si>
    <t>Afrika-lande</t>
  </si>
  <si>
    <t>Other countries</t>
  </si>
  <si>
    <t>Ander lande</t>
  </si>
  <si>
    <t>Whole barley</t>
  </si>
  <si>
    <t>Heelgars</t>
  </si>
  <si>
    <t>(h) Barley malt imported (4)</t>
  </si>
  <si>
    <t>(h) Garsmout ingevoer (4)</t>
  </si>
  <si>
    <t>The information system reports only on the actual movement of barley in commercial structures, and must under no circumstances be construed as confirmation or an indication of ownership./Die inligtingstelsel rapporteer slegs oor die fisiese beweging</t>
  </si>
  <si>
    <t>Barley equivalent./Gars ekwivalent.</t>
  </si>
  <si>
    <t>Physical stock is verified regularly on a random basis by SAGIS's Audit Inspection Division./Fisiese voorraad word gereeld op 'n steekproefbasis deur SAGIS se Oudit Inspeksie Afdeling geverifieer.</t>
  </si>
  <si>
    <t>'000 t</t>
  </si>
  <si>
    <t>Oct/Okt 2002</t>
  </si>
  <si>
    <t>Sep 2002</t>
  </si>
  <si>
    <t xml:space="preserve"> Nov 2002</t>
  </si>
  <si>
    <t>Dec/Des 2002</t>
  </si>
  <si>
    <t xml:space="preserve"> Jan 2003</t>
  </si>
  <si>
    <t xml:space="preserve"> Feb 2003</t>
  </si>
  <si>
    <t>Mar/Mrt 2003</t>
  </si>
  <si>
    <t xml:space="preserve"> Apr 2003</t>
  </si>
  <si>
    <t>May/Mei 2003</t>
  </si>
  <si>
    <t xml:space="preserve"> Jun 2003</t>
  </si>
  <si>
    <t xml:space="preserve"> Jul 2003</t>
  </si>
  <si>
    <t xml:space="preserve"> Aug 2003</t>
  </si>
  <si>
    <t xml:space="preserve"> Sep 2003</t>
  </si>
  <si>
    <t>1 Oct/Okt 2002</t>
  </si>
  <si>
    <t>1 Nov 2002</t>
  </si>
  <si>
    <t>1 Dec/Des 2002</t>
  </si>
  <si>
    <t>1 Jan 2003</t>
  </si>
  <si>
    <t xml:space="preserve"> 1 Feb 2003</t>
  </si>
  <si>
    <t>1 Mar/Mrt 2003</t>
  </si>
  <si>
    <t xml:space="preserve"> 1 Apr 2003</t>
  </si>
  <si>
    <t>1 May/Mei 2003</t>
  </si>
  <si>
    <t>1 Jun 2003</t>
  </si>
  <si>
    <t>1 Jul 2003</t>
  </si>
  <si>
    <t>1 Aug 2003</t>
  </si>
  <si>
    <t>1 Sep 2003</t>
  </si>
  <si>
    <t>31 Oct/Okt 2002</t>
  </si>
  <si>
    <t>30 Nov 2002</t>
  </si>
  <si>
    <t>31 Dec/Des 2002</t>
  </si>
  <si>
    <t>31 Jan 2003</t>
  </si>
  <si>
    <t>28 Feb 2003</t>
  </si>
  <si>
    <t>31 Mar/Mrt 2003</t>
  </si>
  <si>
    <t>30 Apr 2003</t>
  </si>
  <si>
    <t>30 Jun 2003</t>
  </si>
  <si>
    <t>30 Sep 2003</t>
  </si>
  <si>
    <t>31 Jul 2003</t>
  </si>
  <si>
    <t>31 Aug 2003</t>
  </si>
  <si>
    <t>(g) Stock stored at: (6)</t>
  </si>
  <si>
    <t>(g) Voorraad geberg by: (6)</t>
  </si>
  <si>
    <t>Surplus(-)/Deficit(+)</t>
  </si>
  <si>
    <t xml:space="preserve">Surplus(-)/Tekort(+) </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</si>
  <si>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</si>
  <si>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</si>
  <si>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</si>
  <si>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31 May/Mei 2003</t>
  </si>
  <si>
    <t>(i) Imports destined for exports not included in the above information</t>
  </si>
  <si>
    <t>(i) Invoere bestem vir uitvoere nie ingesluit in inligting hierbo nie</t>
  </si>
  <si>
    <t>Opening Stock</t>
  </si>
  <si>
    <t>Beginvoorraad</t>
  </si>
  <si>
    <t>Imported</t>
  </si>
  <si>
    <t>Ingevoer</t>
  </si>
  <si>
    <t>Exported</t>
  </si>
  <si>
    <t>Uitgevoer</t>
  </si>
  <si>
    <t>Stock</t>
  </si>
  <si>
    <t>Voorraad</t>
  </si>
  <si>
    <t>Netto versendings(+)/ontvangstes(-)</t>
  </si>
  <si>
    <t xml:space="preserve">Net dispatches(+)/receipts(-) </t>
  </si>
  <si>
    <t>Stock surplus(-)/deficit(+)</t>
  </si>
  <si>
    <t>Voorraad surplus(-)/ tekort(+)</t>
  </si>
  <si>
    <t>van gars in kommersiële strukture en moet geensins as 'n bevestiging of aanduiding van eiendomsreg geag word nie.</t>
  </si>
  <si>
    <t>Processed for the local market:</t>
  </si>
  <si>
    <t>Verwerk vir die binnelandse mark:</t>
  </si>
  <si>
    <t>Oct/Okt 2002 - Sep 2003</t>
  </si>
  <si>
    <t>Prog Oct/Okt 2002 - Sep 2003</t>
  </si>
  <si>
    <t>Aug 2002</t>
  </si>
  <si>
    <t>ton (On request of the industry./Op versoek van die bedryf.)</t>
  </si>
  <si>
    <t>SMI-112003</t>
  </si>
  <si>
    <t>26/11/2003</t>
  </si>
  <si>
    <t>Monthly announcement of information/Maandelikse bekendmaking van inligting(1)</t>
  </si>
  <si>
    <t>BARLEY/GARS - 2002/2003 Year(Oct - Sep)FINAL/2002/2003 Jaar(Okt - Sep)FINAAL (2)</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</si>
</sst>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0.0"/>
    <numFmt numFmtId="168" formatCode="0.000"/>
  </numFmts>
  <fonts count="7">
    <font>
      <sz val="10"/>
      <name val="Arial"/>
      <family val="0"/>
    </font>
    <font>
      <sz val="8"/>
      <name val="Arial"/>
      <family val="2"/>
    </font>
    <font>
      <b/>
      <sz val="8"/>
      <name val="Arial"/>
      <family val="2"/>
    </font>
    <font>
      <i/>
      <sz val="8"/>
      <name val="Arial"/>
      <family val="2"/>
    </font>
    <font>
      <u val="single"/>
      <sz val="10"/>
      <color indexed="12"/>
      <name val="Arial"/>
      <family val="0"/>
    </font>
    <font>
      <u val="single"/>
      <sz val="10"/>
      <color indexed="36"/>
      <name val="Arial"/>
      <family val="0"/>
    </font>
    <font>
      <b/>
      <sz val="10"/>
      <name val="Arial"/>
      <family val="0"/>
    </font>
  </fonts>
  <fills count="2">
    <fill>
      <patternFill/>
    </fill>
    <fill>
      <patternFill patternType="gray125"/>
    </fill>
  </fills>
  <borders count="3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style="thin">
        <color indexed="8"/>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color indexed="8"/>
      </right>
      <top>
        <color indexed="63"/>
      </top>
      <bottom style="thin">
        <color indexed="8"/>
      </bottom>
    </border>
    <border>
      <left style="thin">
        <color indexed="8"/>
      </left>
      <right>
        <color indexed="63"/>
      </right>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color indexed="8"/>
      </left>
      <right>
        <color indexed="63"/>
      </right>
      <top>
        <color indexed="63"/>
      </top>
      <bottom style="thin">
        <color indexed="8"/>
      </bottom>
    </border>
    <border>
      <left style="thin"/>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color indexed="8"/>
      </left>
      <right style="thin"/>
      <top>
        <color indexed="63"/>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0" fillId="0" borderId="0" xfId="0" applyAlignment="1">
      <alignment horizontal="left" indent="3"/>
    </xf>
    <xf numFmtId="167" fontId="1" fillId="0" borderId="1" xfId="0" applyNumberFormat="1" applyFont="1" applyBorder="1" applyAlignment="1">
      <alignment horizontal="right" wrapText="1"/>
    </xf>
    <xf numFmtId="167" fontId="1" fillId="0" borderId="2" xfId="0" applyNumberFormat="1" applyFont="1" applyBorder="1" applyAlignment="1">
      <alignment horizontal="right" wrapText="1"/>
    </xf>
    <xf numFmtId="167" fontId="1" fillId="0" borderId="3" xfId="0" applyNumberFormat="1" applyFont="1" applyBorder="1" applyAlignment="1">
      <alignment horizontal="right" wrapText="1"/>
    </xf>
    <xf numFmtId="167" fontId="1" fillId="0" borderId="0" xfId="0" applyNumberFormat="1" applyFont="1" applyBorder="1" applyAlignment="1">
      <alignment horizontal="left" wrapText="1" indent="3"/>
    </xf>
    <xf numFmtId="0" fontId="1" fillId="0" borderId="4" xfId="0" applyFont="1" applyFill="1" applyBorder="1" applyAlignment="1">
      <alignment horizontal="left" wrapText="1" indent="3"/>
    </xf>
    <xf numFmtId="0" fontId="1" fillId="0" borderId="5" xfId="0" applyFont="1" applyFill="1" applyBorder="1" applyAlignment="1">
      <alignment horizontal="left" wrapText="1" indent="3"/>
    </xf>
    <xf numFmtId="0" fontId="1" fillId="0" borderId="2" xfId="0" applyFont="1" applyFill="1" applyBorder="1" applyAlignment="1">
      <alignment horizontal="left" wrapText="1"/>
    </xf>
    <xf numFmtId="167" fontId="1" fillId="0" borderId="2" xfId="0" applyNumberFormat="1" applyFont="1" applyFill="1" applyBorder="1" applyAlignment="1">
      <alignment horizontal="right" wrapText="1"/>
    </xf>
    <xf numFmtId="0" fontId="1" fillId="0" borderId="2" xfId="0" applyFont="1" applyFill="1" applyBorder="1" applyAlignment="1">
      <alignment horizontal="right" wrapText="1"/>
    </xf>
    <xf numFmtId="0" fontId="1" fillId="0" borderId="6" xfId="0" applyFont="1" applyFill="1" applyBorder="1" applyAlignment="1">
      <alignment horizontal="left" wrapText="1" indent="3"/>
    </xf>
    <xf numFmtId="0" fontId="0" fillId="0" borderId="0" xfId="0" applyFill="1" applyAlignment="1">
      <alignment horizontal="left" indent="3"/>
    </xf>
    <xf numFmtId="167" fontId="1" fillId="0" borderId="3" xfId="0" applyNumberFormat="1" applyFont="1" applyFill="1" applyBorder="1" applyAlignment="1">
      <alignment horizontal="right" wrapText="1"/>
    </xf>
    <xf numFmtId="0" fontId="1" fillId="0" borderId="0" xfId="0" applyFont="1" applyFill="1" applyAlignment="1" quotePrefix="1">
      <alignment horizontal="left"/>
    </xf>
    <xf numFmtId="167" fontId="1" fillId="0" borderId="0" xfId="0" applyNumberFormat="1" applyFont="1" applyAlignment="1">
      <alignment horizontal="left" indent="3"/>
    </xf>
    <xf numFmtId="0" fontId="1" fillId="0" borderId="0" xfId="0" applyFont="1" applyFill="1" applyAlignment="1">
      <alignment horizontal="left"/>
    </xf>
    <xf numFmtId="0" fontId="1" fillId="0" borderId="0" xfId="0" applyFont="1" applyFill="1" applyAlignment="1">
      <alignment/>
    </xf>
    <xf numFmtId="3" fontId="1" fillId="0" borderId="0" xfId="0" applyNumberFormat="1" applyFont="1" applyFill="1" applyAlignment="1">
      <alignment/>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7" xfId="0" applyFont="1" applyFill="1" applyBorder="1" applyAlignment="1">
      <alignment horizontal="left" wrapText="1" indent="3"/>
    </xf>
    <xf numFmtId="0" fontId="1" fillId="0" borderId="7" xfId="0" applyFont="1" applyFill="1" applyBorder="1" applyAlignment="1">
      <alignment horizontal="center" wrapText="1"/>
    </xf>
    <xf numFmtId="0" fontId="2" fillId="0" borderId="6" xfId="0" applyFont="1" applyFill="1" applyBorder="1" applyAlignment="1">
      <alignment horizontal="right" wrapText="1"/>
    </xf>
    <xf numFmtId="0" fontId="1" fillId="0" borderId="0" xfId="0" applyFont="1" applyFill="1" applyBorder="1" applyAlignment="1">
      <alignment horizontal="left" wrapText="1" indent="3"/>
    </xf>
    <xf numFmtId="167" fontId="1" fillId="0" borderId="0" xfId="0" applyNumberFormat="1" applyFont="1" applyFill="1" applyAlignment="1">
      <alignment horizontal="left" indent="3"/>
    </xf>
    <xf numFmtId="167" fontId="1" fillId="0" borderId="5" xfId="0" applyNumberFormat="1" applyFont="1" applyFill="1" applyBorder="1" applyAlignment="1">
      <alignment horizontal="right" wrapText="1"/>
    </xf>
    <xf numFmtId="0" fontId="1" fillId="0" borderId="3" xfId="0" applyFont="1" applyFill="1" applyBorder="1" applyAlignment="1">
      <alignment horizontal="left" wrapText="1"/>
    </xf>
    <xf numFmtId="0" fontId="1" fillId="0" borderId="3" xfId="0" applyFont="1" applyFill="1" applyBorder="1" applyAlignment="1">
      <alignment horizontal="right" wrapText="1"/>
    </xf>
    <xf numFmtId="167" fontId="1" fillId="0" borderId="8" xfId="0" applyNumberFormat="1" applyFont="1" applyFill="1" applyBorder="1" applyAlignment="1">
      <alignment/>
    </xf>
    <xf numFmtId="167" fontId="1" fillId="0" borderId="9" xfId="0" applyNumberFormat="1" applyFont="1" applyFill="1" applyBorder="1" applyAlignment="1">
      <alignment/>
    </xf>
    <xf numFmtId="167" fontId="1" fillId="0" borderId="1" xfId="0" applyNumberFormat="1" applyFont="1" applyFill="1" applyBorder="1" applyAlignment="1">
      <alignment horizontal="right" wrapText="1"/>
    </xf>
    <xf numFmtId="0" fontId="2" fillId="0" borderId="4" xfId="0" applyFont="1" applyFill="1" applyBorder="1" applyAlignment="1">
      <alignment horizontal="center" wrapText="1"/>
    </xf>
    <xf numFmtId="0" fontId="1" fillId="0" borderId="4" xfId="0" applyFont="1" applyFill="1" applyBorder="1" applyAlignment="1">
      <alignment horizontal="center" wrapText="1"/>
    </xf>
    <xf numFmtId="167" fontId="1" fillId="0" borderId="10" xfId="0" applyNumberFormat="1" applyFont="1" applyFill="1" applyBorder="1" applyAlignment="1">
      <alignment/>
    </xf>
    <xf numFmtId="167" fontId="1" fillId="0" borderId="11" xfId="0" applyNumberFormat="1" applyFont="1" applyFill="1" applyBorder="1" applyAlignment="1">
      <alignment/>
    </xf>
    <xf numFmtId="167" fontId="1" fillId="0" borderId="12" xfId="0" applyNumberFormat="1" applyFont="1" applyFill="1" applyBorder="1" applyAlignment="1">
      <alignment/>
    </xf>
    <xf numFmtId="167" fontId="1" fillId="0" borderId="13" xfId="0" applyNumberFormat="1" applyFont="1" applyFill="1" applyBorder="1" applyAlignment="1">
      <alignment/>
    </xf>
    <xf numFmtId="167" fontId="1" fillId="0" borderId="14" xfId="0" applyNumberFormat="1" applyFont="1" applyFill="1" applyBorder="1" applyAlignment="1">
      <alignment/>
    </xf>
    <xf numFmtId="0" fontId="3" fillId="0" borderId="15" xfId="0" applyFont="1" applyFill="1" applyBorder="1" applyAlignment="1">
      <alignment horizontal="right" wrapText="1"/>
    </xf>
    <xf numFmtId="0" fontId="1" fillId="0" borderId="14" xfId="0" applyFont="1" applyFill="1" applyBorder="1" applyAlignment="1">
      <alignment horizontal="right" wrapText="1"/>
    </xf>
    <xf numFmtId="0" fontId="1" fillId="0" borderId="16" xfId="0" applyFont="1" applyFill="1" applyBorder="1" applyAlignment="1">
      <alignment horizontal="left" wrapText="1" indent="3"/>
    </xf>
    <xf numFmtId="167" fontId="1" fillId="0" borderId="7" xfId="0" applyNumberFormat="1" applyFont="1" applyBorder="1" applyAlignment="1">
      <alignment horizontal="left" wrapText="1" indent="3"/>
    </xf>
    <xf numFmtId="0" fontId="1" fillId="0" borderId="0" xfId="0" applyFont="1" applyFill="1" applyAlignment="1" quotePrefix="1">
      <alignment horizontal="center"/>
    </xf>
    <xf numFmtId="0" fontId="1" fillId="0" borderId="0" xfId="0" applyFont="1" applyFill="1" applyAlignment="1">
      <alignment horizontal="center"/>
    </xf>
    <xf numFmtId="49" fontId="1" fillId="0" borderId="0" xfId="0" applyNumberFormat="1" applyFont="1" applyFill="1" applyAlignment="1">
      <alignment horizontal="center"/>
    </xf>
    <xf numFmtId="0" fontId="1" fillId="0" borderId="0" xfId="0" applyFont="1" applyFill="1" applyAlignment="1">
      <alignment horizontal="right"/>
    </xf>
    <xf numFmtId="167" fontId="1" fillId="0" borderId="17" xfId="0" applyNumberFormat="1" applyFont="1" applyBorder="1" applyAlignment="1">
      <alignment horizontal="right" wrapText="1"/>
    </xf>
    <xf numFmtId="167" fontId="1" fillId="0" borderId="10" xfId="0" applyNumberFormat="1" applyFont="1" applyBorder="1" applyAlignment="1">
      <alignment horizontal="right" wrapText="1"/>
    </xf>
    <xf numFmtId="167" fontId="1" fillId="0" borderId="11" xfId="0" applyNumberFormat="1" applyFont="1" applyBorder="1" applyAlignment="1">
      <alignment horizontal="right" wrapText="1"/>
    </xf>
    <xf numFmtId="167" fontId="1" fillId="0" borderId="15" xfId="0" applyNumberFormat="1" applyFont="1" applyBorder="1" applyAlignment="1">
      <alignment horizontal="right" wrapText="1"/>
    </xf>
    <xf numFmtId="167" fontId="1" fillId="0" borderId="12" xfId="0" applyNumberFormat="1" applyFont="1" applyBorder="1" applyAlignment="1">
      <alignment horizontal="right" wrapText="1"/>
    </xf>
    <xf numFmtId="167" fontId="1" fillId="0" borderId="14" xfId="0" applyNumberFormat="1" applyFont="1" applyBorder="1" applyAlignment="1">
      <alignment horizontal="right" wrapText="1"/>
    </xf>
    <xf numFmtId="167" fontId="1" fillId="0" borderId="6" xfId="0" applyNumberFormat="1" applyFont="1" applyFill="1" applyBorder="1" applyAlignment="1">
      <alignment horizontal="right" wrapText="1"/>
    </xf>
    <xf numFmtId="167" fontId="1" fillId="0" borderId="18" xfId="0" applyNumberFormat="1" applyFont="1" applyBorder="1" applyAlignment="1">
      <alignment horizontal="right" wrapText="1"/>
    </xf>
    <xf numFmtId="167" fontId="1" fillId="0" borderId="19" xfId="0" applyNumberFormat="1" applyFont="1" applyBorder="1" applyAlignment="1">
      <alignment horizontal="right" wrapText="1"/>
    </xf>
    <xf numFmtId="167" fontId="1" fillId="0" borderId="20" xfId="0" applyNumberFormat="1" applyFont="1" applyBorder="1" applyAlignment="1">
      <alignment horizontal="right" wrapText="1"/>
    </xf>
    <xf numFmtId="167" fontId="1" fillId="0" borderId="4" xfId="0" applyNumberFormat="1" applyFont="1" applyBorder="1" applyAlignment="1">
      <alignment horizontal="right" wrapText="1"/>
    </xf>
    <xf numFmtId="167" fontId="1" fillId="0" borderId="21" xfId="0" applyNumberFormat="1" applyFont="1" applyBorder="1" applyAlignment="1">
      <alignment horizontal="right" wrapText="1"/>
    </xf>
    <xf numFmtId="167" fontId="1" fillId="0" borderId="22" xfId="0" applyNumberFormat="1" applyFont="1" applyBorder="1" applyAlignment="1">
      <alignment horizontal="right" wrapText="1"/>
    </xf>
    <xf numFmtId="167" fontId="1" fillId="0" borderId="23" xfId="0" applyNumberFormat="1" applyFont="1" applyBorder="1" applyAlignment="1">
      <alignment horizontal="right" wrapText="1"/>
    </xf>
    <xf numFmtId="0" fontId="3" fillId="0" borderId="17" xfId="0" applyFont="1" applyFill="1" applyBorder="1" applyAlignment="1">
      <alignment horizontal="left" wrapText="1"/>
    </xf>
    <xf numFmtId="0" fontId="1" fillId="0" borderId="24" xfId="0" applyFont="1" applyBorder="1" applyAlignment="1">
      <alignment horizontal="left" wrapText="1" indent="3"/>
    </xf>
    <xf numFmtId="0" fontId="3" fillId="0" borderId="15" xfId="0" applyFont="1" applyFill="1" applyBorder="1" applyAlignment="1">
      <alignment horizontal="left" wrapText="1"/>
    </xf>
    <xf numFmtId="0" fontId="3" fillId="0" borderId="25" xfId="0" applyFont="1" applyFill="1" applyBorder="1" applyAlignment="1">
      <alignment horizontal="left" wrapText="1"/>
    </xf>
    <xf numFmtId="0" fontId="3" fillId="0" borderId="26" xfId="0" applyFont="1" applyFill="1" applyBorder="1" applyAlignment="1">
      <alignment horizontal="left" wrapText="1"/>
    </xf>
    <xf numFmtId="0" fontId="3" fillId="0" borderId="22" xfId="0" applyFont="1" applyFill="1" applyBorder="1" applyAlignment="1">
      <alignment horizontal="left" wrapText="1"/>
    </xf>
    <xf numFmtId="0" fontId="3" fillId="0" borderId="21" xfId="0" applyFont="1" applyFill="1" applyBorder="1" applyAlignment="1">
      <alignment horizontal="left" wrapText="1"/>
    </xf>
    <xf numFmtId="0" fontId="3" fillId="0" borderId="27" xfId="0" applyFont="1" applyFill="1" applyBorder="1" applyAlignment="1">
      <alignment horizontal="left" wrapText="1"/>
    </xf>
    <xf numFmtId="167" fontId="1" fillId="0" borderId="28" xfId="0" applyNumberFormat="1" applyFont="1" applyFill="1" applyBorder="1" applyAlignment="1">
      <alignment/>
    </xf>
    <xf numFmtId="167" fontId="1" fillId="0" borderId="28" xfId="0" applyNumberFormat="1" applyFont="1" applyBorder="1" applyAlignment="1">
      <alignment horizontal="right" wrapText="1"/>
    </xf>
    <xf numFmtId="0" fontId="3" fillId="0" borderId="28" xfId="0" applyFont="1" applyFill="1" applyBorder="1" applyAlignment="1">
      <alignment horizontal="right" wrapText="1"/>
    </xf>
    <xf numFmtId="167" fontId="1" fillId="0" borderId="29" xfId="0" applyNumberFormat="1" applyFont="1" applyBorder="1" applyAlignment="1">
      <alignment horizontal="left" indent="3"/>
    </xf>
    <xf numFmtId="0" fontId="1" fillId="0" borderId="30" xfId="0" applyFont="1" applyFill="1" applyBorder="1" applyAlignment="1">
      <alignment horizontal="right" wrapText="1"/>
    </xf>
    <xf numFmtId="0" fontId="3" fillId="0" borderId="31" xfId="0" applyFont="1" applyFill="1" applyBorder="1" applyAlignment="1">
      <alignment horizontal="right" wrapText="1"/>
    </xf>
    <xf numFmtId="0" fontId="3" fillId="0" borderId="30" xfId="0" applyFont="1" applyFill="1" applyBorder="1" applyAlignment="1">
      <alignment horizontal="right" wrapText="1"/>
    </xf>
    <xf numFmtId="0" fontId="3" fillId="0" borderId="13" xfId="0" applyFont="1" applyFill="1" applyBorder="1" applyAlignment="1">
      <alignment horizontal="right" wrapText="1"/>
    </xf>
    <xf numFmtId="0" fontId="3" fillId="0" borderId="20" xfId="0" applyFont="1" applyFill="1" applyBorder="1" applyAlignment="1">
      <alignment horizontal="right" wrapText="1"/>
    </xf>
    <xf numFmtId="167" fontId="1" fillId="0" borderId="16" xfId="0" applyNumberFormat="1" applyFont="1" applyBorder="1" applyAlignment="1">
      <alignment horizontal="right" wrapText="1"/>
    </xf>
    <xf numFmtId="167" fontId="1" fillId="0" borderId="32" xfId="0" applyNumberFormat="1" applyFont="1" applyBorder="1" applyAlignment="1">
      <alignment horizontal="right" wrapText="1"/>
    </xf>
    <xf numFmtId="0" fontId="1" fillId="0" borderId="26" xfId="0" applyFont="1" applyBorder="1" applyAlignment="1">
      <alignment horizontal="left" wrapText="1" indent="3"/>
    </xf>
    <xf numFmtId="0" fontId="1" fillId="0" borderId="33" xfId="0" applyFont="1" applyBorder="1" applyAlignment="1">
      <alignment horizontal="left" wrapText="1" indent="3"/>
    </xf>
    <xf numFmtId="0" fontId="1" fillId="0" borderId="3" xfId="0" applyFont="1" applyFill="1" applyBorder="1" applyAlignment="1">
      <alignment horizontal="left" wrapText="1" indent="3"/>
    </xf>
    <xf numFmtId="167" fontId="1" fillId="0" borderId="5" xfId="0" applyNumberFormat="1" applyFont="1" applyBorder="1" applyAlignment="1">
      <alignment horizontal="right" wrapText="1"/>
    </xf>
    <xf numFmtId="167" fontId="1" fillId="0" borderId="2" xfId="0" applyNumberFormat="1" applyFont="1" applyBorder="1" applyAlignment="1">
      <alignment wrapText="1"/>
    </xf>
    <xf numFmtId="167" fontId="1" fillId="0" borderId="5" xfId="0" applyNumberFormat="1" applyFont="1" applyBorder="1" applyAlignment="1">
      <alignment wrapText="1"/>
    </xf>
    <xf numFmtId="167" fontId="1" fillId="0" borderId="1" xfId="0" applyNumberFormat="1" applyFont="1" applyBorder="1" applyAlignment="1">
      <alignment wrapText="1"/>
    </xf>
    <xf numFmtId="0" fontId="1" fillId="0" borderId="5" xfId="0" applyNumberFormat="1" applyFont="1" applyBorder="1" applyAlignment="1">
      <alignment horizontal="right" wrapText="1"/>
    </xf>
    <xf numFmtId="0" fontId="1" fillId="0" borderId="1" xfId="0" applyNumberFormat="1" applyFont="1" applyBorder="1" applyAlignment="1">
      <alignment horizontal="right" wrapText="1"/>
    </xf>
    <xf numFmtId="0" fontId="2" fillId="0" borderId="26" xfId="0" applyFont="1" applyFill="1" applyBorder="1" applyAlignment="1">
      <alignment horizontal="left" wrapText="1"/>
    </xf>
    <xf numFmtId="0" fontId="2" fillId="0" borderId="24" xfId="0" applyFont="1" applyFill="1" applyBorder="1" applyAlignment="1">
      <alignment horizontal="left" wrapText="1"/>
    </xf>
    <xf numFmtId="0" fontId="2" fillId="0" borderId="33" xfId="0" applyFont="1" applyFill="1" applyBorder="1" applyAlignment="1">
      <alignment horizontal="left" wrapText="1"/>
    </xf>
    <xf numFmtId="0" fontId="2" fillId="0" borderId="26" xfId="0" applyFont="1" applyFill="1" applyBorder="1" applyAlignment="1">
      <alignment horizontal="right" wrapText="1"/>
    </xf>
    <xf numFmtId="0" fontId="2" fillId="0" borderId="24" xfId="0" applyFont="1" applyFill="1" applyBorder="1" applyAlignment="1">
      <alignment horizontal="right" wrapText="1"/>
    </xf>
    <xf numFmtId="0" fontId="2" fillId="0" borderId="33" xfId="0" applyFont="1" applyFill="1" applyBorder="1" applyAlignment="1">
      <alignment horizontal="right" wrapText="1"/>
    </xf>
    <xf numFmtId="167" fontId="1" fillId="0" borderId="26" xfId="0" applyNumberFormat="1" applyFont="1" applyBorder="1" applyAlignment="1">
      <alignment horizontal="right" wrapText="1"/>
    </xf>
    <xf numFmtId="167" fontId="1" fillId="0" borderId="24" xfId="0" applyNumberFormat="1" applyFont="1" applyBorder="1" applyAlignment="1">
      <alignment horizontal="right" wrapText="1"/>
    </xf>
    <xf numFmtId="167" fontId="1" fillId="0" borderId="33" xfId="0" applyNumberFormat="1" applyFont="1" applyBorder="1" applyAlignment="1">
      <alignment horizontal="right" wrapText="1"/>
    </xf>
    <xf numFmtId="167" fontId="1" fillId="0" borderId="26" xfId="0" applyNumberFormat="1" applyFont="1" applyFill="1" applyBorder="1" applyAlignment="1">
      <alignment horizontal="right" wrapText="1"/>
    </xf>
    <xf numFmtId="167" fontId="1" fillId="0" borderId="24" xfId="0" applyNumberFormat="1" applyFont="1" applyFill="1" applyBorder="1" applyAlignment="1">
      <alignment horizontal="right" wrapText="1"/>
    </xf>
    <xf numFmtId="17" fontId="1" fillId="0" borderId="0" xfId="0" applyNumberFormat="1" applyFont="1" applyFill="1" applyAlignment="1" quotePrefix="1">
      <alignment horizontal="left"/>
    </xf>
    <xf numFmtId="0" fontId="1" fillId="0" borderId="0" xfId="0" applyFont="1" applyAlignment="1">
      <alignment/>
    </xf>
    <xf numFmtId="0" fontId="6" fillId="0" borderId="0" xfId="0" applyFont="1" applyFill="1" applyAlignment="1">
      <alignment horizontal="left" indent="3"/>
    </xf>
    <xf numFmtId="0" fontId="6" fillId="0" borderId="0" xfId="0" applyFont="1" applyFill="1" applyAlignment="1">
      <alignment horizontal="right"/>
    </xf>
    <xf numFmtId="0" fontId="6" fillId="0" borderId="0" xfId="0" applyFont="1" applyAlignment="1">
      <alignment horizontal="left" indent="3"/>
    </xf>
    <xf numFmtId="0" fontId="1" fillId="0" borderId="34" xfId="0" applyFont="1" applyFill="1" applyBorder="1" applyAlignment="1">
      <alignment horizontal="center" wrapText="1"/>
    </xf>
    <xf numFmtId="167" fontId="1" fillId="0" borderId="7" xfId="0" applyNumberFormat="1" applyFont="1" applyFill="1" applyBorder="1" applyAlignment="1">
      <alignment horizontal="center" wrapText="1"/>
    </xf>
    <xf numFmtId="15" fontId="1" fillId="0" borderId="35" xfId="0" applyNumberFormat="1" applyFont="1" applyFill="1" applyBorder="1" applyAlignment="1" quotePrefix="1">
      <alignment horizontal="center" wrapText="1"/>
    </xf>
    <xf numFmtId="0" fontId="1" fillId="0" borderId="7" xfId="0" applyFont="1" applyFill="1" applyBorder="1" applyAlignment="1">
      <alignment horizontal="center" wrapText="1"/>
    </xf>
    <xf numFmtId="0" fontId="1" fillId="0" borderId="0" xfId="0" applyFont="1" applyFill="1" applyAlignment="1">
      <alignment horizontal="left"/>
    </xf>
    <xf numFmtId="0" fontId="1" fillId="0" borderId="4" xfId="0" applyFont="1" applyFill="1" applyBorder="1" applyAlignment="1">
      <alignment horizontal="left" wrapText="1"/>
    </xf>
    <xf numFmtId="0" fontId="1" fillId="0" borderId="6" xfId="0" applyFont="1" applyFill="1" applyBorder="1" applyAlignment="1">
      <alignment horizontal="left" wrapText="1"/>
    </xf>
    <xf numFmtId="0" fontId="1" fillId="0" borderId="4" xfId="0" applyFont="1" applyFill="1" applyBorder="1" applyAlignment="1">
      <alignment horizontal="right" wrapText="1"/>
    </xf>
    <xf numFmtId="0" fontId="1" fillId="0" borderId="6" xfId="0" applyFont="1" applyFill="1" applyBorder="1" applyAlignment="1">
      <alignment horizontal="right" wrapText="1"/>
    </xf>
    <xf numFmtId="0" fontId="1" fillId="0" borderId="22" xfId="0" applyFont="1" applyFill="1" applyBorder="1" applyAlignment="1">
      <alignment horizontal="left" wrapText="1"/>
    </xf>
    <xf numFmtId="0" fontId="1" fillId="0" borderId="18" xfId="0" applyFont="1" applyFill="1" applyBorder="1" applyAlignment="1">
      <alignment horizontal="left" wrapText="1"/>
    </xf>
    <xf numFmtId="0" fontId="1" fillId="0" borderId="22" xfId="0" applyFont="1" applyFill="1" applyBorder="1" applyAlignment="1">
      <alignment horizontal="right" wrapText="1"/>
    </xf>
    <xf numFmtId="0" fontId="1" fillId="0" borderId="18" xfId="0" applyFont="1" applyFill="1" applyBorder="1" applyAlignment="1">
      <alignment horizontal="right" wrapText="1"/>
    </xf>
    <xf numFmtId="0" fontId="2" fillId="0" borderId="26" xfId="0" applyFont="1" applyFill="1" applyBorder="1" applyAlignment="1">
      <alignment horizontal="left" wrapText="1"/>
    </xf>
    <xf numFmtId="0" fontId="2" fillId="0" borderId="24" xfId="0" applyFont="1" applyFill="1" applyBorder="1" applyAlignment="1">
      <alignment horizontal="left" wrapText="1"/>
    </xf>
    <xf numFmtId="0" fontId="2" fillId="0" borderId="33" xfId="0" applyFont="1" applyFill="1" applyBorder="1" applyAlignment="1">
      <alignment horizontal="left" wrapText="1"/>
    </xf>
    <xf numFmtId="0" fontId="2" fillId="0" borderId="26" xfId="0" applyFont="1" applyFill="1" applyBorder="1" applyAlignment="1">
      <alignment horizontal="right" wrapText="1"/>
    </xf>
    <xf numFmtId="0" fontId="2" fillId="0" borderId="24" xfId="0" applyFont="1" applyFill="1" applyBorder="1" applyAlignment="1">
      <alignment horizontal="right" wrapText="1"/>
    </xf>
    <xf numFmtId="0" fontId="2" fillId="0" borderId="33" xfId="0" applyFont="1" applyFill="1" applyBorder="1" applyAlignment="1">
      <alignment horizontal="right" wrapText="1"/>
    </xf>
    <xf numFmtId="0" fontId="1" fillId="0" borderId="26" xfId="0" applyFont="1" applyFill="1" applyBorder="1" applyAlignment="1">
      <alignment horizontal="left" wrapText="1"/>
    </xf>
    <xf numFmtId="0" fontId="1" fillId="0" borderId="33" xfId="0" applyFont="1" applyFill="1" applyBorder="1" applyAlignment="1">
      <alignment horizontal="left" wrapText="1"/>
    </xf>
    <xf numFmtId="0" fontId="1" fillId="0" borderId="26" xfId="0" applyFont="1" applyFill="1" applyBorder="1" applyAlignment="1">
      <alignment horizontal="right" wrapText="1"/>
    </xf>
    <xf numFmtId="0" fontId="1" fillId="0" borderId="33" xfId="0" applyFont="1" applyFill="1" applyBorder="1" applyAlignment="1">
      <alignment horizontal="right" wrapText="1"/>
    </xf>
    <xf numFmtId="0" fontId="2" fillId="0" borderId="35" xfId="0" applyFont="1" applyFill="1" applyBorder="1" applyAlignment="1">
      <alignment horizontal="left" wrapText="1"/>
    </xf>
    <xf numFmtId="0" fontId="2" fillId="0" borderId="7" xfId="0" applyFont="1" applyFill="1" applyBorder="1" applyAlignment="1">
      <alignment horizontal="left" wrapText="1"/>
    </xf>
    <xf numFmtId="0" fontId="2" fillId="0" borderId="34" xfId="0" applyFont="1" applyFill="1" applyBorder="1" applyAlignment="1">
      <alignment horizontal="left" wrapText="1"/>
    </xf>
    <xf numFmtId="0" fontId="2" fillId="0" borderId="35" xfId="0" applyFont="1" applyFill="1" applyBorder="1" applyAlignment="1">
      <alignment horizontal="right" wrapText="1"/>
    </xf>
    <xf numFmtId="0" fontId="2" fillId="0" borderId="7" xfId="0" applyFont="1" applyFill="1" applyBorder="1" applyAlignment="1">
      <alignment horizontal="right" wrapText="1"/>
    </xf>
    <xf numFmtId="0" fontId="2" fillId="0" borderId="34" xfId="0" applyFont="1" applyFill="1" applyBorder="1" applyAlignment="1">
      <alignment horizontal="right" wrapText="1"/>
    </xf>
    <xf numFmtId="0" fontId="2" fillId="0" borderId="4" xfId="0" applyFont="1" applyFill="1" applyBorder="1" applyAlignment="1">
      <alignment horizontal="left" wrapText="1"/>
    </xf>
    <xf numFmtId="0" fontId="2" fillId="0" borderId="0" xfId="0" applyFont="1" applyFill="1" applyBorder="1" applyAlignment="1">
      <alignment horizontal="left" wrapText="1"/>
    </xf>
    <xf numFmtId="0" fontId="2" fillId="0" borderId="6" xfId="0" applyFont="1" applyFill="1" applyBorder="1" applyAlignment="1">
      <alignment horizontal="left" wrapText="1"/>
    </xf>
    <xf numFmtId="0" fontId="2" fillId="0" borderId="4" xfId="0" applyFont="1" applyFill="1" applyBorder="1" applyAlignment="1">
      <alignment horizontal="right" wrapText="1"/>
    </xf>
    <xf numFmtId="0" fontId="2" fillId="0" borderId="0" xfId="0" applyFont="1" applyFill="1" applyBorder="1" applyAlignment="1">
      <alignment horizontal="right" wrapText="1"/>
    </xf>
    <xf numFmtId="0" fontId="2" fillId="0" borderId="6" xfId="0" applyFont="1" applyFill="1" applyBorder="1" applyAlignment="1">
      <alignment horizontal="right" wrapText="1"/>
    </xf>
    <xf numFmtId="167" fontId="1" fillId="0" borderId="7" xfId="0" applyNumberFormat="1" applyFont="1" applyFill="1" applyBorder="1" applyAlignment="1" quotePrefix="1">
      <alignment horizontal="center" wrapText="1"/>
    </xf>
    <xf numFmtId="0" fontId="2" fillId="0" borderId="0" xfId="0" applyFont="1" applyFill="1" applyAlignment="1">
      <alignment horizontal="center" vertical="top" wrapText="1"/>
    </xf>
    <xf numFmtId="0" fontId="2" fillId="0" borderId="6"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36" xfId="0" applyFont="1" applyFill="1" applyBorder="1" applyAlignment="1">
      <alignment horizontal="center" vertical="top" wrapText="1"/>
    </xf>
    <xf numFmtId="0" fontId="2" fillId="0" borderId="17" xfId="0" applyFont="1" applyFill="1" applyBorder="1" applyAlignment="1">
      <alignment horizontal="left" wrapText="1"/>
    </xf>
    <xf numFmtId="0" fontId="2" fillId="0" borderId="37" xfId="0" applyFont="1" applyFill="1" applyBorder="1" applyAlignment="1">
      <alignment horizontal="left" wrapText="1"/>
    </xf>
    <xf numFmtId="0" fontId="2" fillId="0" borderId="17" xfId="0" applyFont="1" applyFill="1" applyBorder="1" applyAlignment="1">
      <alignment horizontal="right" wrapText="1"/>
    </xf>
    <xf numFmtId="0" fontId="2" fillId="0" borderId="11" xfId="0" applyFont="1" applyFill="1" applyBorder="1" applyAlignment="1">
      <alignment horizontal="right" wrapText="1"/>
    </xf>
    <xf numFmtId="0" fontId="2" fillId="0" borderId="29" xfId="0" applyFont="1" applyFill="1" applyBorder="1" applyAlignment="1">
      <alignment horizontal="left" wrapText="1"/>
    </xf>
    <xf numFmtId="0" fontId="2" fillId="0" borderId="29" xfId="0" applyFont="1" applyFill="1" applyBorder="1" applyAlignment="1">
      <alignment horizontal="right" wrapText="1"/>
    </xf>
    <xf numFmtId="0" fontId="0" fillId="0" borderId="16" xfId="0" applyBorder="1" applyAlignment="1">
      <alignment horizontal="right" wrapText="1"/>
    </xf>
    <xf numFmtId="167" fontId="1" fillId="0" borderId="7" xfId="0" applyNumberFormat="1" applyFont="1" applyBorder="1" applyAlignment="1" quotePrefix="1">
      <alignment horizontal="center" wrapText="1"/>
    </xf>
    <xf numFmtId="167" fontId="1" fillId="0" borderId="7" xfId="0" applyNumberFormat="1" applyFont="1" applyBorder="1" applyAlignment="1">
      <alignment horizontal="center" wrapText="1"/>
    </xf>
    <xf numFmtId="0" fontId="1" fillId="0" borderId="0" xfId="0" applyFont="1" applyFill="1" applyAlignment="1">
      <alignment horizontal="center" wrapText="1"/>
    </xf>
    <xf numFmtId="0" fontId="1" fillId="0" borderId="6" xfId="0" applyFont="1" applyFill="1" applyBorder="1" applyAlignment="1">
      <alignment horizontal="center" wrapText="1"/>
    </xf>
    <xf numFmtId="0" fontId="1" fillId="0" borderId="35" xfId="0" applyFont="1" applyFill="1" applyBorder="1" applyAlignment="1">
      <alignment horizontal="center" wrapText="1"/>
    </xf>
    <xf numFmtId="0" fontId="2" fillId="0" borderId="26"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33" xfId="0" applyFont="1" applyFill="1" applyBorder="1" applyAlignment="1">
      <alignment horizontal="center" vertical="top" wrapText="1"/>
    </xf>
    <xf numFmtId="0" fontId="1" fillId="0" borderId="26" xfId="0" applyFont="1" applyFill="1" applyBorder="1" applyAlignment="1">
      <alignment horizontal="center" wrapText="1"/>
    </xf>
    <xf numFmtId="0" fontId="1" fillId="0" borderId="24" xfId="0" applyFont="1" applyFill="1" applyBorder="1" applyAlignment="1">
      <alignment horizontal="center" wrapText="1"/>
    </xf>
    <xf numFmtId="0" fontId="1" fillId="0" borderId="33" xfId="0" applyFont="1" applyFill="1" applyBorder="1" applyAlignment="1">
      <alignment horizontal="center" wrapText="1"/>
    </xf>
    <xf numFmtId="0" fontId="1" fillId="0" borderId="22" xfId="0" applyFont="1" applyFill="1" applyBorder="1" applyAlignment="1">
      <alignment horizontal="center" wrapText="1"/>
    </xf>
    <xf numFmtId="0" fontId="1" fillId="0" borderId="36" xfId="0" applyFont="1" applyFill="1" applyBorder="1" applyAlignment="1">
      <alignment horizontal="center" wrapText="1"/>
    </xf>
    <xf numFmtId="0" fontId="1" fillId="0" borderId="18" xfId="0" applyFont="1" applyFill="1" applyBorder="1" applyAlignment="1">
      <alignment horizontal="center" wrapText="1"/>
    </xf>
    <xf numFmtId="0" fontId="2" fillId="0" borderId="4"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8" xfId="0" applyFont="1" applyFill="1" applyBorder="1" applyAlignment="1">
      <alignment horizontal="center" vertical="top" wrapText="1"/>
    </xf>
    <xf numFmtId="0" fontId="1" fillId="0" borderId="22" xfId="0" applyFont="1" applyFill="1" applyBorder="1" applyAlignment="1" quotePrefix="1">
      <alignment horizontal="center" wrapText="1"/>
    </xf>
    <xf numFmtId="0" fontId="6" fillId="0" borderId="0" xfId="0" applyFont="1" applyFill="1" applyAlignment="1">
      <alignment horizontal="left"/>
    </xf>
    <xf numFmtId="0" fontId="6" fillId="0" borderId="0" xfId="0" applyFont="1" applyAlignment="1">
      <alignment horizontal="center" wrapText="1"/>
    </xf>
    <xf numFmtId="0" fontId="6" fillId="0" borderId="0" xfId="0" applyFont="1" applyFill="1" applyAlignment="1">
      <alignment horizontal="center" wrapText="1"/>
    </xf>
    <xf numFmtId="0" fontId="0" fillId="0" borderId="36" xfId="0" applyFont="1" applyBorder="1" applyAlignment="1" quotePrefix="1">
      <alignment horizontal="center"/>
    </xf>
    <xf numFmtId="0" fontId="0" fillId="0" borderId="36"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495300</xdr:colOff>
      <xdr:row>67</xdr:row>
      <xdr:rowOff>104775</xdr:rowOff>
    </xdr:from>
    <xdr:to>
      <xdr:col>33</xdr:col>
      <xdr:colOff>552450</xdr:colOff>
      <xdr:row>74</xdr:row>
      <xdr:rowOff>123825</xdr:rowOff>
    </xdr:to>
    <xdr:pic>
      <xdr:nvPicPr>
        <xdr:cNvPr id="1" name="Picture 3"/>
        <xdr:cNvPicPr preferRelativeResize="1">
          <a:picLocks noChangeAspect="1"/>
        </xdr:cNvPicPr>
      </xdr:nvPicPr>
      <xdr:blipFill>
        <a:blip r:embed="rId1"/>
        <a:stretch>
          <a:fillRect/>
        </a:stretch>
      </xdr:blipFill>
      <xdr:spPr>
        <a:xfrm>
          <a:off x="18602325" y="11049000"/>
          <a:ext cx="2495550" cy="1152525"/>
        </a:xfrm>
        <a:prstGeom prst="rect">
          <a:avLst/>
        </a:prstGeom>
        <a:noFill/>
        <a:ln w="9525" cmpd="sng">
          <a:noFill/>
        </a:ln>
      </xdr:spPr>
    </xdr:pic>
    <xdr:clientData/>
  </xdr:twoCellAnchor>
  <xdr:twoCellAnchor>
    <xdr:from>
      <xdr:col>42</xdr:col>
      <xdr:colOff>276225</xdr:colOff>
      <xdr:row>52</xdr:row>
      <xdr:rowOff>0</xdr:rowOff>
    </xdr:from>
    <xdr:to>
      <xdr:col>42</xdr:col>
      <xdr:colOff>1971675</xdr:colOff>
      <xdr:row>56</xdr:row>
      <xdr:rowOff>133350</xdr:rowOff>
    </xdr:to>
    <xdr:pic>
      <xdr:nvPicPr>
        <xdr:cNvPr id="2" name="Picture 4"/>
        <xdr:cNvPicPr preferRelativeResize="1">
          <a:picLocks noChangeAspect="1"/>
        </xdr:cNvPicPr>
      </xdr:nvPicPr>
      <xdr:blipFill>
        <a:blip r:embed="rId1"/>
        <a:stretch>
          <a:fillRect/>
        </a:stretch>
      </xdr:blipFill>
      <xdr:spPr>
        <a:xfrm>
          <a:off x="26308050" y="8515350"/>
          <a:ext cx="16954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62"/>
  <sheetViews>
    <sheetView tabSelected="1" workbookViewId="0" topLeftCell="A1">
      <selection activeCell="A1" sqref="A1:C1"/>
    </sheetView>
  </sheetViews>
  <sheetFormatPr defaultColWidth="9.140625" defaultRowHeight="12.75"/>
  <cols>
    <col min="1" max="1" width="2.421875" style="1" customWidth="1"/>
    <col min="2" max="2" width="1.1484375" style="1" customWidth="1"/>
    <col min="3" max="3" width="30.28125" style="1" customWidth="1"/>
    <col min="4" max="42" width="9.140625" style="1" customWidth="1"/>
    <col min="43" max="43" width="34.421875" style="12" customWidth="1"/>
    <col min="44" max="44" width="1.1484375" style="12" customWidth="1"/>
    <col min="45" max="45" width="2.421875" style="12" customWidth="1"/>
    <col min="46" max="46" width="11.00390625" style="1" bestFit="1" customWidth="1"/>
    <col min="47" max="47" width="9.7109375" style="1" bestFit="1" customWidth="1"/>
    <col min="48" max="48" width="11.421875" style="1" customWidth="1"/>
    <col min="49" max="16384" width="9.140625" style="1" customWidth="1"/>
  </cols>
  <sheetData>
    <row r="1" spans="1:45" s="104" customFormat="1" ht="15" customHeight="1">
      <c r="A1" s="170" t="s">
        <v>128</v>
      </c>
      <c r="B1" s="170"/>
      <c r="C1" s="170"/>
      <c r="D1" s="171" t="s">
        <v>130</v>
      </c>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02"/>
      <c r="AR1" s="102"/>
      <c r="AS1" s="103" t="s">
        <v>129</v>
      </c>
    </row>
    <row r="2" spans="1:45" s="104" customFormat="1" ht="15" customHeight="1">
      <c r="A2" s="102"/>
      <c r="B2" s="102"/>
      <c r="C2" s="102"/>
      <c r="D2" s="172" t="s">
        <v>131</v>
      </c>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02"/>
      <c r="AR2" s="102"/>
      <c r="AS2" s="102"/>
    </row>
    <row r="3" spans="1:45" s="104" customFormat="1" ht="15" customHeight="1">
      <c r="A3" s="102"/>
      <c r="B3" s="102"/>
      <c r="C3" s="102"/>
      <c r="D3" s="173" t="s">
        <v>62</v>
      </c>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02"/>
      <c r="AR3" s="102"/>
      <c r="AS3" s="102"/>
    </row>
    <row r="4" spans="1:45" s="12" customFormat="1" ht="12.75" customHeight="1">
      <c r="A4" s="157"/>
      <c r="B4" s="158"/>
      <c r="C4" s="159"/>
      <c r="D4" s="160" t="s">
        <v>63</v>
      </c>
      <c r="E4" s="161"/>
      <c r="F4" s="162"/>
      <c r="G4" s="160" t="s">
        <v>65</v>
      </c>
      <c r="H4" s="161"/>
      <c r="I4" s="162"/>
      <c r="J4" s="160" t="s">
        <v>66</v>
      </c>
      <c r="K4" s="161"/>
      <c r="L4" s="162"/>
      <c r="M4" s="160" t="s">
        <v>67</v>
      </c>
      <c r="N4" s="161"/>
      <c r="O4" s="162"/>
      <c r="P4" s="160" t="s">
        <v>68</v>
      </c>
      <c r="Q4" s="161"/>
      <c r="R4" s="162"/>
      <c r="S4" s="160" t="s">
        <v>69</v>
      </c>
      <c r="T4" s="161"/>
      <c r="U4" s="162"/>
      <c r="V4" s="160" t="s">
        <v>70</v>
      </c>
      <c r="W4" s="161"/>
      <c r="X4" s="162"/>
      <c r="Y4" s="160" t="s">
        <v>71</v>
      </c>
      <c r="Z4" s="161"/>
      <c r="AA4" s="162"/>
      <c r="AB4" s="160" t="s">
        <v>72</v>
      </c>
      <c r="AC4" s="161"/>
      <c r="AD4" s="162"/>
      <c r="AE4" s="160" t="s">
        <v>73</v>
      </c>
      <c r="AF4" s="161"/>
      <c r="AG4" s="162"/>
      <c r="AH4" s="160" t="s">
        <v>74</v>
      </c>
      <c r="AI4" s="161"/>
      <c r="AJ4" s="162"/>
      <c r="AK4" s="160" t="s">
        <v>75</v>
      </c>
      <c r="AL4" s="161"/>
      <c r="AM4" s="162"/>
      <c r="AN4" s="160" t="s">
        <v>29</v>
      </c>
      <c r="AO4" s="161"/>
      <c r="AP4" s="162"/>
      <c r="AQ4" s="157"/>
      <c r="AR4" s="158"/>
      <c r="AS4" s="159"/>
    </row>
    <row r="5" spans="1:45" s="12" customFormat="1" ht="12.75">
      <c r="A5" s="166"/>
      <c r="B5" s="167"/>
      <c r="C5" s="142"/>
      <c r="D5" s="163"/>
      <c r="E5" s="164"/>
      <c r="F5" s="165"/>
      <c r="G5" s="163"/>
      <c r="H5" s="164"/>
      <c r="I5" s="165"/>
      <c r="J5" s="163"/>
      <c r="K5" s="164"/>
      <c r="L5" s="165"/>
      <c r="M5" s="163"/>
      <c r="N5" s="164"/>
      <c r="O5" s="165"/>
      <c r="P5" s="163"/>
      <c r="Q5" s="164"/>
      <c r="R5" s="165"/>
      <c r="S5" s="163"/>
      <c r="T5" s="164"/>
      <c r="U5" s="165"/>
      <c r="V5" s="163"/>
      <c r="W5" s="164"/>
      <c r="X5" s="165"/>
      <c r="Y5" s="163"/>
      <c r="Z5" s="164"/>
      <c r="AA5" s="165"/>
      <c r="AB5" s="163"/>
      <c r="AC5" s="164"/>
      <c r="AD5" s="165"/>
      <c r="AE5" s="163"/>
      <c r="AF5" s="164"/>
      <c r="AG5" s="165"/>
      <c r="AH5" s="163"/>
      <c r="AI5" s="164"/>
      <c r="AJ5" s="165"/>
      <c r="AK5" s="163"/>
      <c r="AL5" s="164"/>
      <c r="AM5" s="165"/>
      <c r="AN5" s="169" t="s">
        <v>124</v>
      </c>
      <c r="AO5" s="164"/>
      <c r="AP5" s="165"/>
      <c r="AQ5" s="166"/>
      <c r="AR5" s="167"/>
      <c r="AS5" s="142"/>
    </row>
    <row r="6" spans="1:45" s="12" customFormat="1" ht="12.75">
      <c r="A6" s="166"/>
      <c r="B6" s="167"/>
      <c r="C6" s="142"/>
      <c r="D6" s="19" t="s">
        <v>42</v>
      </c>
      <c r="E6" s="19" t="s">
        <v>43</v>
      </c>
      <c r="F6" s="19" t="s">
        <v>30</v>
      </c>
      <c r="G6" s="19" t="s">
        <v>42</v>
      </c>
      <c r="H6" s="19" t="s">
        <v>43</v>
      </c>
      <c r="I6" s="19" t="s">
        <v>30</v>
      </c>
      <c r="J6" s="19" t="s">
        <v>42</v>
      </c>
      <c r="K6" s="19" t="s">
        <v>43</v>
      </c>
      <c r="L6" s="19" t="s">
        <v>30</v>
      </c>
      <c r="M6" s="19" t="s">
        <v>42</v>
      </c>
      <c r="N6" s="19" t="s">
        <v>43</v>
      </c>
      <c r="O6" s="19" t="s">
        <v>30</v>
      </c>
      <c r="P6" s="19" t="s">
        <v>42</v>
      </c>
      <c r="Q6" s="19" t="s">
        <v>43</v>
      </c>
      <c r="R6" s="19" t="s">
        <v>30</v>
      </c>
      <c r="S6" s="19" t="s">
        <v>42</v>
      </c>
      <c r="T6" s="19" t="s">
        <v>43</v>
      </c>
      <c r="U6" s="19" t="s">
        <v>30</v>
      </c>
      <c r="V6" s="19" t="s">
        <v>42</v>
      </c>
      <c r="W6" s="19" t="s">
        <v>43</v>
      </c>
      <c r="X6" s="19" t="s">
        <v>30</v>
      </c>
      <c r="Y6" s="19" t="s">
        <v>42</v>
      </c>
      <c r="Z6" s="19" t="s">
        <v>43</v>
      </c>
      <c r="AA6" s="19" t="s">
        <v>30</v>
      </c>
      <c r="AB6" s="19" t="s">
        <v>42</v>
      </c>
      <c r="AC6" s="19" t="s">
        <v>43</v>
      </c>
      <c r="AD6" s="19" t="s">
        <v>30</v>
      </c>
      <c r="AE6" s="19" t="s">
        <v>42</v>
      </c>
      <c r="AF6" s="19" t="s">
        <v>43</v>
      </c>
      <c r="AG6" s="19" t="s">
        <v>30</v>
      </c>
      <c r="AH6" s="19" t="s">
        <v>42</v>
      </c>
      <c r="AI6" s="19" t="s">
        <v>43</v>
      </c>
      <c r="AJ6" s="19" t="s">
        <v>30</v>
      </c>
      <c r="AK6" s="19" t="s">
        <v>42</v>
      </c>
      <c r="AL6" s="19" t="s">
        <v>43</v>
      </c>
      <c r="AM6" s="19" t="s">
        <v>30</v>
      </c>
      <c r="AN6" s="19" t="s">
        <v>42</v>
      </c>
      <c r="AO6" s="19" t="s">
        <v>43</v>
      </c>
      <c r="AP6" s="19" t="s">
        <v>30</v>
      </c>
      <c r="AQ6" s="166"/>
      <c r="AR6" s="167"/>
      <c r="AS6" s="142"/>
    </row>
    <row r="7" spans="1:45" s="12" customFormat="1" ht="12.75">
      <c r="A7" s="143"/>
      <c r="B7" s="144"/>
      <c r="C7" s="168"/>
      <c r="D7" s="20" t="s">
        <v>44</v>
      </c>
      <c r="E7" s="20" t="s">
        <v>45</v>
      </c>
      <c r="F7" s="20" t="s">
        <v>31</v>
      </c>
      <c r="G7" s="20" t="s">
        <v>44</v>
      </c>
      <c r="H7" s="20" t="s">
        <v>45</v>
      </c>
      <c r="I7" s="20" t="s">
        <v>31</v>
      </c>
      <c r="J7" s="20" t="s">
        <v>44</v>
      </c>
      <c r="K7" s="20" t="s">
        <v>45</v>
      </c>
      <c r="L7" s="20" t="s">
        <v>31</v>
      </c>
      <c r="M7" s="20" t="s">
        <v>44</v>
      </c>
      <c r="N7" s="20" t="s">
        <v>45</v>
      </c>
      <c r="O7" s="20" t="s">
        <v>31</v>
      </c>
      <c r="P7" s="20" t="s">
        <v>44</v>
      </c>
      <c r="Q7" s="20" t="s">
        <v>45</v>
      </c>
      <c r="R7" s="20" t="s">
        <v>31</v>
      </c>
      <c r="S7" s="20" t="s">
        <v>44</v>
      </c>
      <c r="T7" s="20" t="s">
        <v>45</v>
      </c>
      <c r="U7" s="20" t="s">
        <v>31</v>
      </c>
      <c r="V7" s="20" t="s">
        <v>44</v>
      </c>
      <c r="W7" s="20" t="s">
        <v>45</v>
      </c>
      <c r="X7" s="20" t="s">
        <v>31</v>
      </c>
      <c r="Y7" s="20" t="s">
        <v>44</v>
      </c>
      <c r="Z7" s="20" t="s">
        <v>45</v>
      </c>
      <c r="AA7" s="20" t="s">
        <v>31</v>
      </c>
      <c r="AB7" s="20" t="s">
        <v>44</v>
      </c>
      <c r="AC7" s="20" t="s">
        <v>45</v>
      </c>
      <c r="AD7" s="20" t="s">
        <v>31</v>
      </c>
      <c r="AE7" s="20" t="s">
        <v>44</v>
      </c>
      <c r="AF7" s="20" t="s">
        <v>45</v>
      </c>
      <c r="AG7" s="20" t="s">
        <v>31</v>
      </c>
      <c r="AH7" s="20" t="s">
        <v>44</v>
      </c>
      <c r="AI7" s="20" t="s">
        <v>45</v>
      </c>
      <c r="AJ7" s="20" t="s">
        <v>31</v>
      </c>
      <c r="AK7" s="20" t="s">
        <v>44</v>
      </c>
      <c r="AL7" s="20" t="s">
        <v>45</v>
      </c>
      <c r="AM7" s="20" t="s">
        <v>31</v>
      </c>
      <c r="AN7" s="20" t="s">
        <v>44</v>
      </c>
      <c r="AO7" s="20" t="s">
        <v>45</v>
      </c>
      <c r="AP7" s="20" t="s">
        <v>31</v>
      </c>
      <c r="AQ7" s="143"/>
      <c r="AR7" s="144"/>
      <c r="AS7" s="168"/>
    </row>
    <row r="8" spans="1:45" s="12" customFormat="1" ht="12.75">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row>
    <row r="9" spans="1:45" s="12" customFormat="1" ht="12.75" customHeight="1">
      <c r="A9" s="157"/>
      <c r="B9" s="158"/>
      <c r="C9" s="159"/>
      <c r="D9" s="156" t="s">
        <v>76</v>
      </c>
      <c r="E9" s="108"/>
      <c r="F9" s="105"/>
      <c r="G9" s="107" t="s">
        <v>77</v>
      </c>
      <c r="H9" s="108"/>
      <c r="I9" s="105"/>
      <c r="J9" s="156" t="s">
        <v>78</v>
      </c>
      <c r="K9" s="108"/>
      <c r="L9" s="105"/>
      <c r="M9" s="107" t="s">
        <v>79</v>
      </c>
      <c r="N9" s="108"/>
      <c r="O9" s="105"/>
      <c r="P9" s="107" t="s">
        <v>80</v>
      </c>
      <c r="Q9" s="108"/>
      <c r="R9" s="105"/>
      <c r="S9" s="156" t="s">
        <v>81</v>
      </c>
      <c r="T9" s="108"/>
      <c r="U9" s="105"/>
      <c r="V9" s="107" t="s">
        <v>82</v>
      </c>
      <c r="W9" s="108"/>
      <c r="X9" s="105"/>
      <c r="Y9" s="156" t="s">
        <v>83</v>
      </c>
      <c r="Z9" s="108"/>
      <c r="AA9" s="105"/>
      <c r="AB9" s="107" t="s">
        <v>84</v>
      </c>
      <c r="AC9" s="108"/>
      <c r="AD9" s="105"/>
      <c r="AE9" s="107" t="s">
        <v>85</v>
      </c>
      <c r="AF9" s="108"/>
      <c r="AG9" s="105"/>
      <c r="AH9" s="107" t="s">
        <v>86</v>
      </c>
      <c r="AI9" s="108"/>
      <c r="AJ9" s="105"/>
      <c r="AK9" s="107" t="s">
        <v>87</v>
      </c>
      <c r="AL9" s="108"/>
      <c r="AM9" s="105"/>
      <c r="AN9" s="156" t="s">
        <v>76</v>
      </c>
      <c r="AO9" s="108"/>
      <c r="AP9" s="105"/>
      <c r="AQ9" s="157"/>
      <c r="AR9" s="158"/>
      <c r="AS9" s="159"/>
    </row>
    <row r="10" spans="1:45" ht="12.75" customHeight="1">
      <c r="A10" s="134" t="s">
        <v>32</v>
      </c>
      <c r="B10" s="135"/>
      <c r="C10" s="136"/>
      <c r="D10" s="2">
        <v>42.5</v>
      </c>
      <c r="E10" s="2">
        <v>3.9</v>
      </c>
      <c r="F10" s="2">
        <f>D10+E10</f>
        <v>46.4</v>
      </c>
      <c r="G10" s="2">
        <f>D37</f>
        <v>134.2</v>
      </c>
      <c r="H10" s="2">
        <f>E37</f>
        <v>10.3</v>
      </c>
      <c r="I10" s="2">
        <f>G10+H10</f>
        <v>144.5</v>
      </c>
      <c r="J10" s="2">
        <f>G37</f>
        <v>198.7</v>
      </c>
      <c r="K10" s="2">
        <f>H37</f>
        <v>12.9</v>
      </c>
      <c r="L10" s="2">
        <f>J10+K10</f>
        <v>211.6</v>
      </c>
      <c r="M10" s="2">
        <f>J37</f>
        <v>206.7</v>
      </c>
      <c r="N10" s="2">
        <f>K37</f>
        <v>13.100000000000001</v>
      </c>
      <c r="O10" s="2">
        <f>M10+N10</f>
        <v>219.79999999999998</v>
      </c>
      <c r="P10" s="2">
        <f>M37</f>
        <v>211.7</v>
      </c>
      <c r="Q10" s="2">
        <f>N37</f>
        <v>11.900000000000002</v>
      </c>
      <c r="R10" s="2">
        <f>P10+Q10</f>
        <v>223.6</v>
      </c>
      <c r="S10" s="2">
        <f>P37</f>
        <v>190.79999999999998</v>
      </c>
      <c r="T10" s="2">
        <f>Q37</f>
        <v>10.300000000000002</v>
      </c>
      <c r="U10" s="2">
        <f>S10+T10</f>
        <v>201.1</v>
      </c>
      <c r="V10" s="2">
        <f>S37</f>
        <v>191.29999999999998</v>
      </c>
      <c r="W10" s="2">
        <f>T37</f>
        <v>8.900000000000002</v>
      </c>
      <c r="X10" s="2">
        <f>V10+W10</f>
        <v>200.2</v>
      </c>
      <c r="Y10" s="2">
        <f>V37</f>
        <v>174.89999999999995</v>
      </c>
      <c r="Z10" s="2">
        <f>W37</f>
        <v>7.8000000000000025</v>
      </c>
      <c r="AA10" s="2">
        <f>Y10+Z10</f>
        <v>182.69999999999996</v>
      </c>
      <c r="AB10" s="2">
        <f>Y37</f>
        <v>148.39999999999995</v>
      </c>
      <c r="AC10" s="2">
        <f>Z37</f>
        <v>6.8000000000000025</v>
      </c>
      <c r="AD10" s="2">
        <f>AB10+AC10</f>
        <v>155.19999999999996</v>
      </c>
      <c r="AE10" s="2">
        <f>AB37</f>
        <v>128.19999999999993</v>
      </c>
      <c r="AF10" s="2">
        <f>AC37</f>
        <v>6.000000000000003</v>
      </c>
      <c r="AG10" s="2">
        <f>AE10+AF10</f>
        <v>134.19999999999993</v>
      </c>
      <c r="AH10" s="2">
        <f>AE37</f>
        <v>118.99999999999994</v>
      </c>
      <c r="AI10" s="2">
        <f>AF37</f>
        <v>5.3000000000000025</v>
      </c>
      <c r="AJ10" s="2">
        <f>AH10+AI10</f>
        <v>124.29999999999994</v>
      </c>
      <c r="AK10" s="2">
        <f>AH37</f>
        <v>94.09999999999995</v>
      </c>
      <c r="AL10" s="2">
        <f>AI37</f>
        <v>4.400000000000002</v>
      </c>
      <c r="AM10" s="2">
        <f>AK10+AL10</f>
        <v>98.49999999999996</v>
      </c>
      <c r="AN10" s="3">
        <v>42.5</v>
      </c>
      <c r="AO10" s="3">
        <v>3.9</v>
      </c>
      <c r="AP10" s="3">
        <f>AN10+AO10</f>
        <v>46.4</v>
      </c>
      <c r="AQ10" s="137" t="s">
        <v>0</v>
      </c>
      <c r="AR10" s="138"/>
      <c r="AS10" s="139"/>
    </row>
    <row r="11" spans="1:45" ht="12.75">
      <c r="A11" s="6"/>
      <c r="B11" s="24"/>
      <c r="C11" s="24"/>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152" t="s">
        <v>125</v>
      </c>
      <c r="AO11" s="153"/>
      <c r="AP11" s="153"/>
      <c r="AQ11" s="154"/>
      <c r="AR11" s="154"/>
      <c r="AS11" s="155"/>
    </row>
    <row r="12" spans="1:48" ht="12.75" customHeight="1">
      <c r="A12" s="134" t="s">
        <v>33</v>
      </c>
      <c r="B12" s="135"/>
      <c r="C12" s="136"/>
      <c r="D12" s="2">
        <f>D13+D14</f>
        <v>114.6</v>
      </c>
      <c r="E12" s="2">
        <f>E13+E14</f>
        <v>7.1</v>
      </c>
      <c r="F12" s="2">
        <f>D12+E12</f>
        <v>121.69999999999999</v>
      </c>
      <c r="G12" s="2">
        <f>G13+G14</f>
        <v>88.6</v>
      </c>
      <c r="H12" s="2">
        <f>H13+H14</f>
        <v>4.8</v>
      </c>
      <c r="I12" s="2">
        <f>G12+H12</f>
        <v>93.39999999999999</v>
      </c>
      <c r="J12" s="2">
        <f>J13+J14</f>
        <v>28.9</v>
      </c>
      <c r="K12" s="2">
        <f>K13+K14</f>
        <v>1.4</v>
      </c>
      <c r="L12" s="2">
        <f>J12+K12</f>
        <v>30.299999999999997</v>
      </c>
      <c r="M12" s="2">
        <f>M13+M14</f>
        <v>25.9</v>
      </c>
      <c r="N12" s="2">
        <f>N13+N14</f>
        <v>0</v>
      </c>
      <c r="O12" s="2">
        <f>M12+N12</f>
        <v>25.9</v>
      </c>
      <c r="P12" s="2">
        <f>P13+P14</f>
        <v>1.2</v>
      </c>
      <c r="Q12" s="2">
        <f>Q13+Q14</f>
        <v>0.1</v>
      </c>
      <c r="R12" s="2">
        <f>P12+Q12</f>
        <v>1.3</v>
      </c>
      <c r="S12" s="2">
        <f>S13+S14</f>
        <v>26.2</v>
      </c>
      <c r="T12" s="2">
        <f>T13+T14</f>
        <v>0.1</v>
      </c>
      <c r="U12" s="2">
        <f>S12+T12</f>
        <v>26.3</v>
      </c>
      <c r="V12" s="2">
        <f>V13+V14</f>
        <v>1.7</v>
      </c>
      <c r="W12" s="2">
        <f>W13+W14</f>
        <v>0</v>
      </c>
      <c r="X12" s="2">
        <f>V12+W12</f>
        <v>1.7</v>
      </c>
      <c r="Y12" s="2">
        <f>Y13+Y14</f>
        <v>0.8</v>
      </c>
      <c r="Z12" s="2">
        <f>Z13+Z14</f>
        <v>0.1</v>
      </c>
      <c r="AA12" s="2">
        <f>Y12+Z12</f>
        <v>0.9</v>
      </c>
      <c r="AB12" s="2">
        <f>AB13+AB14</f>
        <v>0</v>
      </c>
      <c r="AC12" s="2">
        <f>AC13+AC14</f>
        <v>0</v>
      </c>
      <c r="AD12" s="2">
        <f>AB12+AC12</f>
        <v>0</v>
      </c>
      <c r="AE12" s="2">
        <f>AE13+AE14</f>
        <v>11</v>
      </c>
      <c r="AF12" s="2">
        <f>AF13+AF14</f>
        <v>0.1</v>
      </c>
      <c r="AG12" s="2">
        <f>AE12+AF12</f>
        <v>11.1</v>
      </c>
      <c r="AH12" s="2">
        <f>AH13+AH14</f>
        <v>0</v>
      </c>
      <c r="AI12" s="2">
        <f>AI13+AI14</f>
        <v>0</v>
      </c>
      <c r="AJ12" s="2">
        <f>AH12+AI12</f>
        <v>0</v>
      </c>
      <c r="AK12" s="2">
        <f>AK13+AK14</f>
        <v>0</v>
      </c>
      <c r="AL12" s="2">
        <f>AL13+AL14</f>
        <v>0</v>
      </c>
      <c r="AM12" s="2">
        <f>AK12+AL12</f>
        <v>0</v>
      </c>
      <c r="AN12" s="2">
        <f>AN13+AN14</f>
        <v>298.9</v>
      </c>
      <c r="AO12" s="2">
        <f>AO13+AO14</f>
        <v>13.699999999999998</v>
      </c>
      <c r="AP12" s="2">
        <f>AN12+AO12</f>
        <v>312.59999999999997</v>
      </c>
      <c r="AQ12" s="137" t="s">
        <v>1</v>
      </c>
      <c r="AR12" s="138"/>
      <c r="AS12" s="139"/>
      <c r="AT12" s="15"/>
      <c r="AU12" s="15"/>
      <c r="AV12" s="15"/>
    </row>
    <row r="13" spans="1:48" s="12" customFormat="1" ht="12.75" customHeight="1">
      <c r="A13" s="6"/>
      <c r="B13" s="124" t="s">
        <v>46</v>
      </c>
      <c r="C13" s="125"/>
      <c r="D13" s="9">
        <v>69</v>
      </c>
      <c r="E13" s="9">
        <v>7.1</v>
      </c>
      <c r="F13" s="9">
        <f>D13+E13</f>
        <v>76.1</v>
      </c>
      <c r="G13" s="9">
        <v>88.6</v>
      </c>
      <c r="H13" s="9">
        <v>4.8</v>
      </c>
      <c r="I13" s="9">
        <f>G13+H13</f>
        <v>93.39999999999999</v>
      </c>
      <c r="J13" s="9">
        <v>4.2</v>
      </c>
      <c r="K13" s="9">
        <v>1.4</v>
      </c>
      <c r="L13" s="9">
        <f>J13+K13</f>
        <v>5.6</v>
      </c>
      <c r="M13" s="9">
        <v>0.5</v>
      </c>
      <c r="N13" s="9">
        <v>0</v>
      </c>
      <c r="O13" s="9">
        <f>M13+N13</f>
        <v>0.5</v>
      </c>
      <c r="P13" s="9">
        <v>1.2</v>
      </c>
      <c r="Q13" s="9">
        <v>0.1</v>
      </c>
      <c r="R13" s="9">
        <f>P13+Q13</f>
        <v>1.3</v>
      </c>
      <c r="S13" s="9">
        <v>0.2</v>
      </c>
      <c r="T13" s="9">
        <v>0.1</v>
      </c>
      <c r="U13" s="9">
        <f>S13+T13</f>
        <v>0.30000000000000004</v>
      </c>
      <c r="V13" s="9">
        <v>1.7</v>
      </c>
      <c r="W13" s="9">
        <v>0</v>
      </c>
      <c r="X13" s="9">
        <f>V13+W13</f>
        <v>1.7</v>
      </c>
      <c r="Y13" s="9">
        <v>0.8</v>
      </c>
      <c r="Z13" s="9">
        <v>0.1</v>
      </c>
      <c r="AA13" s="9">
        <f>Y13+Z13</f>
        <v>0.9</v>
      </c>
      <c r="AB13" s="9">
        <v>0</v>
      </c>
      <c r="AC13" s="9">
        <v>0</v>
      </c>
      <c r="AD13" s="9">
        <f>AB13+AC13</f>
        <v>0</v>
      </c>
      <c r="AE13" s="9">
        <v>0</v>
      </c>
      <c r="AF13" s="9">
        <v>0.1</v>
      </c>
      <c r="AG13" s="9">
        <f>AE13+AF13</f>
        <v>0.1</v>
      </c>
      <c r="AH13" s="9">
        <v>0</v>
      </c>
      <c r="AI13" s="9">
        <v>0</v>
      </c>
      <c r="AJ13" s="9">
        <f>AH13+AI13</f>
        <v>0</v>
      </c>
      <c r="AK13" s="9">
        <v>0</v>
      </c>
      <c r="AL13" s="9">
        <v>0</v>
      </c>
      <c r="AM13" s="9">
        <f>SUM(AK13:AL13)</f>
        <v>0</v>
      </c>
      <c r="AN13" s="47">
        <f aca="true" t="shared" si="0" ref="AN13:AP14">SUM(D13+G13+J13+M13+P13+S13+V13+Y13+AB13+AE13+AH13+AK13)</f>
        <v>166.19999999999996</v>
      </c>
      <c r="AO13" s="48">
        <f t="shared" si="0"/>
        <v>13.699999999999998</v>
      </c>
      <c r="AP13" s="49">
        <f t="shared" si="0"/>
        <v>179.9</v>
      </c>
      <c r="AQ13" s="126" t="s">
        <v>38</v>
      </c>
      <c r="AR13" s="127"/>
      <c r="AS13" s="11"/>
      <c r="AT13" s="25"/>
      <c r="AU13" s="25"/>
      <c r="AV13" s="25"/>
    </row>
    <row r="14" spans="1:48" s="12" customFormat="1" ht="12.75" customHeight="1">
      <c r="A14" s="6"/>
      <c r="B14" s="114" t="s">
        <v>2</v>
      </c>
      <c r="C14" s="115"/>
      <c r="D14" s="13">
        <v>45.6</v>
      </c>
      <c r="E14" s="13">
        <v>0</v>
      </c>
      <c r="F14" s="13">
        <f>D14+E14</f>
        <v>45.6</v>
      </c>
      <c r="G14" s="13">
        <v>0</v>
      </c>
      <c r="H14" s="13">
        <v>0</v>
      </c>
      <c r="I14" s="13">
        <f>G14+H14</f>
        <v>0</v>
      </c>
      <c r="J14" s="13">
        <v>24.7</v>
      </c>
      <c r="K14" s="13">
        <v>0</v>
      </c>
      <c r="L14" s="13">
        <f>J14+K14</f>
        <v>24.7</v>
      </c>
      <c r="M14" s="13">
        <v>25.4</v>
      </c>
      <c r="N14" s="13">
        <v>0</v>
      </c>
      <c r="O14" s="13">
        <f>M14+N14</f>
        <v>25.4</v>
      </c>
      <c r="P14" s="13">
        <v>0</v>
      </c>
      <c r="Q14" s="13">
        <v>0</v>
      </c>
      <c r="R14" s="13">
        <f>P14+Q14</f>
        <v>0</v>
      </c>
      <c r="S14" s="13">
        <v>26</v>
      </c>
      <c r="T14" s="13">
        <v>0</v>
      </c>
      <c r="U14" s="13">
        <f>S14+T14</f>
        <v>26</v>
      </c>
      <c r="V14" s="13">
        <v>0</v>
      </c>
      <c r="W14" s="13">
        <v>0</v>
      </c>
      <c r="X14" s="13">
        <f>V14+W14</f>
        <v>0</v>
      </c>
      <c r="Y14" s="13">
        <v>0</v>
      </c>
      <c r="Z14" s="13">
        <v>0</v>
      </c>
      <c r="AA14" s="13">
        <f>Y14+Z14</f>
        <v>0</v>
      </c>
      <c r="AB14" s="13">
        <v>0</v>
      </c>
      <c r="AC14" s="13">
        <v>0</v>
      </c>
      <c r="AD14" s="13">
        <f>AB14+AC14</f>
        <v>0</v>
      </c>
      <c r="AE14" s="13">
        <v>11</v>
      </c>
      <c r="AF14" s="13">
        <v>0</v>
      </c>
      <c r="AG14" s="13">
        <f>AE14+AF14</f>
        <v>11</v>
      </c>
      <c r="AH14" s="13">
        <v>0</v>
      </c>
      <c r="AI14" s="13">
        <v>0</v>
      </c>
      <c r="AJ14" s="13">
        <f>AH14+AI14</f>
        <v>0</v>
      </c>
      <c r="AK14" s="13">
        <v>0</v>
      </c>
      <c r="AL14" s="13">
        <v>0</v>
      </c>
      <c r="AM14" s="13">
        <f>SUM(AK14:AL14)</f>
        <v>0</v>
      </c>
      <c r="AN14" s="50">
        <f t="shared" si="0"/>
        <v>132.7</v>
      </c>
      <c r="AO14" s="51">
        <f t="shared" si="0"/>
        <v>0</v>
      </c>
      <c r="AP14" s="52">
        <f t="shared" si="0"/>
        <v>132.7</v>
      </c>
      <c r="AQ14" s="116" t="s">
        <v>3</v>
      </c>
      <c r="AR14" s="117"/>
      <c r="AS14" s="11"/>
      <c r="AT14" s="25"/>
      <c r="AU14" s="25"/>
      <c r="AV14" s="25"/>
    </row>
    <row r="15" spans="1:48" ht="12.75">
      <c r="A15" s="6"/>
      <c r="B15" s="24"/>
      <c r="C15" s="24"/>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24"/>
      <c r="AR15" s="24"/>
      <c r="AS15" s="11"/>
      <c r="AT15" s="15"/>
      <c r="AU15" s="15"/>
      <c r="AV15" s="15"/>
    </row>
    <row r="16" spans="1:48" ht="12.75" customHeight="1">
      <c r="A16" s="134" t="s">
        <v>34</v>
      </c>
      <c r="B16" s="135"/>
      <c r="C16" s="136"/>
      <c r="D16" s="2">
        <f>D17+D20+D21+D22</f>
        <v>21.8</v>
      </c>
      <c r="E16" s="2">
        <f>E17+E20+E21+E22</f>
        <v>2.6</v>
      </c>
      <c r="F16" s="2">
        <f>D16+E16</f>
        <v>24.400000000000002</v>
      </c>
      <c r="G16" s="2">
        <f>G17+G20+G21+G22</f>
        <v>25</v>
      </c>
      <c r="H16" s="2">
        <f>H17+H20+H21+H22</f>
        <v>2.3000000000000003</v>
      </c>
      <c r="I16" s="2">
        <f aca="true" t="shared" si="1" ref="I16:I22">G16+H16</f>
        <v>27.3</v>
      </c>
      <c r="J16" s="2">
        <f>J17+J20+J21+J22</f>
        <v>21</v>
      </c>
      <c r="K16" s="2">
        <f>K17+K20+K21+K22</f>
        <v>1.6000000000000003</v>
      </c>
      <c r="L16" s="2">
        <f aca="true" t="shared" si="2" ref="L16:L22">J16+K16</f>
        <v>22.6</v>
      </c>
      <c r="M16" s="2">
        <f>M17+M20+M21+M22</f>
        <v>21.1</v>
      </c>
      <c r="N16" s="2">
        <f>N17+N20+N21+N22</f>
        <v>1.2000000000000002</v>
      </c>
      <c r="O16" s="2">
        <f aca="true" t="shared" si="3" ref="O16:O22">M16+N16</f>
        <v>22.3</v>
      </c>
      <c r="P16" s="2">
        <f>P17+P20+P21+P22</f>
        <v>22.1</v>
      </c>
      <c r="Q16" s="2">
        <f>Q17+Q20+Q21+Q22</f>
        <v>1.5000000000000002</v>
      </c>
      <c r="R16" s="2">
        <f aca="true" t="shared" si="4" ref="R16:R22">P16+Q16</f>
        <v>23.6</v>
      </c>
      <c r="S16" s="2">
        <f>S17+S20+S21+S22</f>
        <v>26.1</v>
      </c>
      <c r="T16" s="2">
        <f>T17+T20+T21+T22</f>
        <v>1.7</v>
      </c>
      <c r="U16" s="2">
        <f aca="true" t="shared" si="5" ref="U16:U22">S16+T16</f>
        <v>27.8</v>
      </c>
      <c r="V16" s="2">
        <f>V17+V20+V21+V22</f>
        <v>18.3</v>
      </c>
      <c r="W16" s="2">
        <f>W17+W20+W21+W22</f>
        <v>0.8999999999999999</v>
      </c>
      <c r="X16" s="2">
        <f aca="true" t="shared" si="6" ref="X16:X22">V16+W16</f>
        <v>19.2</v>
      </c>
      <c r="Y16" s="2">
        <f>Y17+Y20+Y21+Y22</f>
        <v>26.3</v>
      </c>
      <c r="Z16" s="2">
        <f>Z17+Z20+Z21+Z22</f>
        <v>0.8</v>
      </c>
      <c r="AA16" s="2">
        <f aca="true" t="shared" si="7" ref="AA16:AA22">Y16+Z16</f>
        <v>27.1</v>
      </c>
      <c r="AB16" s="2">
        <f>AB17+AB20+AB21+AB22</f>
        <v>21.3</v>
      </c>
      <c r="AC16" s="2">
        <f>AC17+AC20+AC21+AC22</f>
        <v>0.6</v>
      </c>
      <c r="AD16" s="2">
        <f aca="true" t="shared" si="8" ref="AD16:AD22">AB16+AC16</f>
        <v>21.900000000000002</v>
      </c>
      <c r="AE16" s="2">
        <f>AE17+AE20+AE21+AE22</f>
        <v>21.099999999999998</v>
      </c>
      <c r="AF16" s="2">
        <f>AF17+AF20+AF21+AF22</f>
        <v>0.9999999999999999</v>
      </c>
      <c r="AG16" s="2">
        <f aca="true" t="shared" si="9" ref="AG16:AG22">AE16+AF16</f>
        <v>22.099999999999998</v>
      </c>
      <c r="AH16" s="2">
        <f>AH17+AH20+AH21+AH22</f>
        <v>25.3</v>
      </c>
      <c r="AI16" s="2">
        <f>AI17+AI20+AI21+AI22</f>
        <v>0.7000000000000001</v>
      </c>
      <c r="AJ16" s="2">
        <f aca="true" t="shared" si="10" ref="AJ16:AJ22">AH16+AI16</f>
        <v>26</v>
      </c>
      <c r="AK16" s="2">
        <f>AK17+AK20+AK21+AK22</f>
        <v>20.1</v>
      </c>
      <c r="AL16" s="2">
        <f>AL17+AL20+AL21+AL22</f>
        <v>0.8</v>
      </c>
      <c r="AM16" s="2">
        <f aca="true" t="shared" si="11" ref="AM16:AM22">AK16+AL16</f>
        <v>20.900000000000002</v>
      </c>
      <c r="AN16" s="2">
        <f>AN17+AN20+AN21+AN22</f>
        <v>269.49999999999994</v>
      </c>
      <c r="AO16" s="2">
        <f>AO17+AO20+AO21+AO22</f>
        <v>15.7</v>
      </c>
      <c r="AP16" s="2">
        <f aca="true" t="shared" si="12" ref="AP16:AP24">AN16+AO16</f>
        <v>285.19999999999993</v>
      </c>
      <c r="AQ16" s="137" t="s">
        <v>4</v>
      </c>
      <c r="AR16" s="138"/>
      <c r="AS16" s="139"/>
      <c r="AT16" s="15"/>
      <c r="AU16" s="15"/>
      <c r="AV16" s="15"/>
    </row>
    <row r="17" spans="1:48" ht="12.75" customHeight="1">
      <c r="A17" s="6"/>
      <c r="B17" s="124" t="s">
        <v>122</v>
      </c>
      <c r="C17" s="125"/>
      <c r="D17" s="2">
        <f>D18+D19</f>
        <v>21.1</v>
      </c>
      <c r="E17" s="2">
        <f>E18+E19</f>
        <v>2.1999999999999997</v>
      </c>
      <c r="F17" s="2">
        <f aca="true" t="shared" si="13" ref="F17:F22">D17+E17</f>
        <v>23.3</v>
      </c>
      <c r="G17" s="2">
        <f>G18+G19</f>
        <v>24.8</v>
      </c>
      <c r="H17" s="2">
        <f>H18+H19</f>
        <v>2.2</v>
      </c>
      <c r="I17" s="2">
        <f t="shared" si="1"/>
        <v>27</v>
      </c>
      <c r="J17" s="2">
        <f>J18+J19</f>
        <v>20.9</v>
      </c>
      <c r="K17" s="2">
        <f>K18+K19</f>
        <v>1.4000000000000001</v>
      </c>
      <c r="L17" s="2">
        <f t="shared" si="2"/>
        <v>22.299999999999997</v>
      </c>
      <c r="M17" s="2">
        <f>M18+M19</f>
        <v>20.2</v>
      </c>
      <c r="N17" s="2">
        <f>N18+N19</f>
        <v>1</v>
      </c>
      <c r="O17" s="2">
        <f t="shared" si="3"/>
        <v>21.2</v>
      </c>
      <c r="P17" s="2">
        <f>P18+P19</f>
        <v>20.2</v>
      </c>
      <c r="Q17" s="2">
        <f>Q18+Q19</f>
        <v>1.1</v>
      </c>
      <c r="R17" s="2">
        <f t="shared" si="4"/>
        <v>21.3</v>
      </c>
      <c r="S17" s="2">
        <f>S18+S19</f>
        <v>25.6</v>
      </c>
      <c r="T17" s="2">
        <f>T18+T19</f>
        <v>1.2</v>
      </c>
      <c r="U17" s="2">
        <f t="shared" si="5"/>
        <v>26.8</v>
      </c>
      <c r="V17" s="2">
        <f>V18+V19</f>
        <v>18.1</v>
      </c>
      <c r="W17" s="2">
        <f>W18+W19</f>
        <v>0.7</v>
      </c>
      <c r="X17" s="2">
        <f t="shared" si="6"/>
        <v>18.8</v>
      </c>
      <c r="Y17" s="2">
        <f>Y18+Y19</f>
        <v>26.1</v>
      </c>
      <c r="Z17" s="2">
        <f>Z18+Z19</f>
        <v>0.4</v>
      </c>
      <c r="AA17" s="2">
        <f t="shared" si="7"/>
        <v>26.5</v>
      </c>
      <c r="AB17" s="2">
        <f>AB18+AB19</f>
        <v>20.7</v>
      </c>
      <c r="AC17" s="2">
        <f>AC18+AC19</f>
        <v>0.3</v>
      </c>
      <c r="AD17" s="2">
        <f t="shared" si="8"/>
        <v>21</v>
      </c>
      <c r="AE17" s="2">
        <f>AE18+AE19</f>
        <v>20.2</v>
      </c>
      <c r="AF17" s="2">
        <f>AF18+AF19</f>
        <v>0.7</v>
      </c>
      <c r="AG17" s="2">
        <f t="shared" si="9"/>
        <v>20.9</v>
      </c>
      <c r="AH17" s="2">
        <f>AH18+AH19</f>
        <v>25.1</v>
      </c>
      <c r="AI17" s="2">
        <f>AI18+AI19</f>
        <v>0.30000000000000004</v>
      </c>
      <c r="AJ17" s="2">
        <f t="shared" si="10"/>
        <v>25.400000000000002</v>
      </c>
      <c r="AK17" s="2">
        <f>AK18+AK19</f>
        <v>19.8</v>
      </c>
      <c r="AL17" s="2">
        <f>AL18+AL19</f>
        <v>0.4</v>
      </c>
      <c r="AM17" s="2">
        <f t="shared" si="11"/>
        <v>20.2</v>
      </c>
      <c r="AN17" s="3">
        <f>AN18+AN19</f>
        <v>262.79999999999995</v>
      </c>
      <c r="AO17" s="3">
        <f>AO18+AO19</f>
        <v>11.899999999999999</v>
      </c>
      <c r="AP17" s="2">
        <f t="shared" si="12"/>
        <v>274.69999999999993</v>
      </c>
      <c r="AQ17" s="126" t="s">
        <v>123</v>
      </c>
      <c r="AR17" s="127"/>
      <c r="AS17" s="11"/>
      <c r="AT17" s="15"/>
      <c r="AU17" s="15"/>
      <c r="AV17" s="15"/>
    </row>
    <row r="18" spans="1:48" ht="12.75">
      <c r="A18" s="6"/>
      <c r="B18" s="7"/>
      <c r="C18" s="8" t="s">
        <v>5</v>
      </c>
      <c r="D18" s="3">
        <v>21.1</v>
      </c>
      <c r="E18" s="3">
        <v>0.3</v>
      </c>
      <c r="F18" s="3">
        <f t="shared" si="13"/>
        <v>21.400000000000002</v>
      </c>
      <c r="G18" s="3">
        <v>24.8</v>
      </c>
      <c r="H18" s="3">
        <v>0.4</v>
      </c>
      <c r="I18" s="3">
        <f t="shared" si="1"/>
        <v>25.2</v>
      </c>
      <c r="J18" s="3">
        <v>20.9</v>
      </c>
      <c r="K18" s="3">
        <v>0.1</v>
      </c>
      <c r="L18" s="3">
        <f t="shared" si="2"/>
        <v>21</v>
      </c>
      <c r="M18" s="3">
        <v>20.2</v>
      </c>
      <c r="N18" s="3">
        <v>0.2</v>
      </c>
      <c r="O18" s="3">
        <f t="shared" si="3"/>
        <v>20.4</v>
      </c>
      <c r="P18" s="3">
        <v>20.2</v>
      </c>
      <c r="Q18" s="3">
        <v>0.3</v>
      </c>
      <c r="R18" s="3">
        <f t="shared" si="4"/>
        <v>20.5</v>
      </c>
      <c r="S18" s="3">
        <v>25.6</v>
      </c>
      <c r="T18" s="3">
        <v>0.3</v>
      </c>
      <c r="U18" s="3">
        <f t="shared" si="5"/>
        <v>25.900000000000002</v>
      </c>
      <c r="V18" s="3">
        <v>18.1</v>
      </c>
      <c r="W18" s="3">
        <v>0.4</v>
      </c>
      <c r="X18" s="3">
        <f t="shared" si="6"/>
        <v>18.5</v>
      </c>
      <c r="Y18" s="3">
        <v>26.1</v>
      </c>
      <c r="Z18" s="3">
        <v>0.4</v>
      </c>
      <c r="AA18" s="3">
        <f t="shared" si="7"/>
        <v>26.5</v>
      </c>
      <c r="AB18" s="3">
        <v>20.7</v>
      </c>
      <c r="AC18" s="3">
        <v>0.3</v>
      </c>
      <c r="AD18" s="3">
        <f t="shared" si="8"/>
        <v>21</v>
      </c>
      <c r="AE18" s="3">
        <v>20.2</v>
      </c>
      <c r="AF18" s="3">
        <v>0.5</v>
      </c>
      <c r="AG18" s="3">
        <f t="shared" si="9"/>
        <v>20.7</v>
      </c>
      <c r="AH18" s="9">
        <v>25.1</v>
      </c>
      <c r="AI18" s="9">
        <v>0.2</v>
      </c>
      <c r="AJ18" s="3">
        <f t="shared" si="10"/>
        <v>25.3</v>
      </c>
      <c r="AK18" s="3">
        <v>19.8</v>
      </c>
      <c r="AL18" s="3">
        <v>0.2</v>
      </c>
      <c r="AM18" s="3">
        <f t="shared" si="11"/>
        <v>20</v>
      </c>
      <c r="AN18" s="47">
        <f aca="true" t="shared" si="14" ref="AN18:AP22">SUM(D18+G18+J18+M18+P18+S18+V18+Y18+AB18+AE18+AH18+AK18)</f>
        <v>262.79999999999995</v>
      </c>
      <c r="AO18" s="48">
        <f t="shared" si="14"/>
        <v>3.6</v>
      </c>
      <c r="AP18" s="49">
        <f t="shared" si="14"/>
        <v>266.4</v>
      </c>
      <c r="AQ18" s="10" t="s">
        <v>24</v>
      </c>
      <c r="AR18" s="7"/>
      <c r="AS18" s="11"/>
      <c r="AT18" s="15"/>
      <c r="AU18" s="15"/>
      <c r="AV18" s="15"/>
    </row>
    <row r="19" spans="1:48" ht="12.75">
      <c r="A19" s="6"/>
      <c r="B19" s="7"/>
      <c r="C19" s="27" t="s">
        <v>6</v>
      </c>
      <c r="D19" s="4">
        <v>0</v>
      </c>
      <c r="E19" s="4">
        <v>1.9</v>
      </c>
      <c r="F19" s="4">
        <f t="shared" si="13"/>
        <v>1.9</v>
      </c>
      <c r="G19" s="4">
        <v>0</v>
      </c>
      <c r="H19" s="4">
        <v>1.8</v>
      </c>
      <c r="I19" s="4">
        <f t="shared" si="1"/>
        <v>1.8</v>
      </c>
      <c r="J19" s="4">
        <v>0</v>
      </c>
      <c r="K19" s="4">
        <v>1.3</v>
      </c>
      <c r="L19" s="4">
        <f t="shared" si="2"/>
        <v>1.3</v>
      </c>
      <c r="M19" s="4">
        <v>0</v>
      </c>
      <c r="N19" s="4">
        <v>0.8</v>
      </c>
      <c r="O19" s="4">
        <f t="shared" si="3"/>
        <v>0.8</v>
      </c>
      <c r="P19" s="4">
        <v>0</v>
      </c>
      <c r="Q19" s="4">
        <v>0.8</v>
      </c>
      <c r="R19" s="4">
        <f t="shared" si="4"/>
        <v>0.8</v>
      </c>
      <c r="S19" s="4">
        <v>0</v>
      </c>
      <c r="T19" s="4">
        <v>0.9</v>
      </c>
      <c r="U19" s="4">
        <f t="shared" si="5"/>
        <v>0.9</v>
      </c>
      <c r="V19" s="4">
        <v>0</v>
      </c>
      <c r="W19" s="4">
        <v>0.3</v>
      </c>
      <c r="X19" s="4">
        <f t="shared" si="6"/>
        <v>0.3</v>
      </c>
      <c r="Y19" s="4">
        <v>0</v>
      </c>
      <c r="Z19" s="4">
        <v>0</v>
      </c>
      <c r="AA19" s="4">
        <f t="shared" si="7"/>
        <v>0</v>
      </c>
      <c r="AB19" s="4">
        <v>0</v>
      </c>
      <c r="AC19" s="4">
        <v>0</v>
      </c>
      <c r="AD19" s="4">
        <f t="shared" si="8"/>
        <v>0</v>
      </c>
      <c r="AE19" s="4">
        <v>0</v>
      </c>
      <c r="AF19" s="4">
        <v>0.2</v>
      </c>
      <c r="AG19" s="4">
        <f t="shared" si="9"/>
        <v>0.2</v>
      </c>
      <c r="AH19" s="13">
        <v>0</v>
      </c>
      <c r="AI19" s="13">
        <v>0.1</v>
      </c>
      <c r="AJ19" s="4">
        <f t="shared" si="10"/>
        <v>0.1</v>
      </c>
      <c r="AK19" s="4">
        <v>0</v>
      </c>
      <c r="AL19" s="4">
        <v>0.2</v>
      </c>
      <c r="AM19" s="4">
        <f t="shared" si="11"/>
        <v>0.2</v>
      </c>
      <c r="AN19" s="50">
        <f t="shared" si="14"/>
        <v>0</v>
      </c>
      <c r="AO19" s="51">
        <f t="shared" si="14"/>
        <v>8.299999999999999</v>
      </c>
      <c r="AP19" s="52">
        <f t="shared" si="14"/>
        <v>8.299999999999999</v>
      </c>
      <c r="AQ19" s="28" t="s">
        <v>7</v>
      </c>
      <c r="AR19" s="7"/>
      <c r="AS19" s="11"/>
      <c r="AT19" s="15"/>
      <c r="AU19" s="15"/>
      <c r="AV19" s="15"/>
    </row>
    <row r="20" spans="1:48" ht="12.75" customHeight="1">
      <c r="A20" s="6"/>
      <c r="B20" s="110" t="s">
        <v>8</v>
      </c>
      <c r="C20" s="111"/>
      <c r="D20" s="3">
        <v>0.7</v>
      </c>
      <c r="E20" s="3">
        <v>0.1</v>
      </c>
      <c r="F20" s="3">
        <f t="shared" si="13"/>
        <v>0.7999999999999999</v>
      </c>
      <c r="G20" s="3">
        <v>0.2</v>
      </c>
      <c r="H20" s="3">
        <v>0</v>
      </c>
      <c r="I20" s="3">
        <f t="shared" si="1"/>
        <v>0.2</v>
      </c>
      <c r="J20" s="3">
        <v>0.1</v>
      </c>
      <c r="K20" s="3">
        <v>0.1</v>
      </c>
      <c r="L20" s="3">
        <f t="shared" si="2"/>
        <v>0.2</v>
      </c>
      <c r="M20" s="3">
        <v>0.8</v>
      </c>
      <c r="N20" s="3">
        <v>0.1</v>
      </c>
      <c r="O20" s="3">
        <f t="shared" si="3"/>
        <v>0.9</v>
      </c>
      <c r="P20" s="3">
        <v>0.3</v>
      </c>
      <c r="Q20" s="3">
        <v>0.3</v>
      </c>
      <c r="R20" s="3">
        <f t="shared" si="4"/>
        <v>0.6</v>
      </c>
      <c r="S20" s="3">
        <v>0.5</v>
      </c>
      <c r="T20" s="3">
        <v>0.3</v>
      </c>
      <c r="U20" s="3">
        <f t="shared" si="5"/>
        <v>0.8</v>
      </c>
      <c r="V20" s="3">
        <v>0.2</v>
      </c>
      <c r="W20" s="3">
        <v>0.1</v>
      </c>
      <c r="X20" s="3">
        <f t="shared" si="6"/>
        <v>0.30000000000000004</v>
      </c>
      <c r="Y20" s="3">
        <v>0.2</v>
      </c>
      <c r="Z20" s="3">
        <v>0.2</v>
      </c>
      <c r="AA20" s="3">
        <f t="shared" si="7"/>
        <v>0.4</v>
      </c>
      <c r="AB20" s="3">
        <v>0.3</v>
      </c>
      <c r="AC20" s="3">
        <v>0.2</v>
      </c>
      <c r="AD20" s="3">
        <f t="shared" si="8"/>
        <v>0.5</v>
      </c>
      <c r="AE20" s="3">
        <v>0.9</v>
      </c>
      <c r="AF20" s="3">
        <v>0.2</v>
      </c>
      <c r="AG20" s="3">
        <f t="shared" si="9"/>
        <v>1.1</v>
      </c>
      <c r="AH20" s="3">
        <v>0.2</v>
      </c>
      <c r="AI20" s="3">
        <v>0.3</v>
      </c>
      <c r="AJ20" s="3">
        <f t="shared" si="10"/>
        <v>0.5</v>
      </c>
      <c r="AK20" s="3">
        <v>0.3</v>
      </c>
      <c r="AL20" s="3">
        <v>0.4</v>
      </c>
      <c r="AM20" s="3">
        <f t="shared" si="11"/>
        <v>0.7</v>
      </c>
      <c r="AN20" s="55">
        <f t="shared" si="14"/>
        <v>4.7</v>
      </c>
      <c r="AO20" s="56">
        <f t="shared" si="14"/>
        <v>2.3000000000000003</v>
      </c>
      <c r="AP20" s="49">
        <f>SUM(F20+I20+L20+O20+R20+U20+X20+AA20+AD20+AG20+AJ20+AM20)</f>
        <v>7.000000000000001</v>
      </c>
      <c r="AQ20" s="112" t="s">
        <v>9</v>
      </c>
      <c r="AR20" s="113"/>
      <c r="AS20" s="11"/>
      <c r="AT20" s="15"/>
      <c r="AU20" s="15"/>
      <c r="AV20" s="15"/>
    </row>
    <row r="21" spans="1:48" s="12" customFormat="1" ht="12.75" customHeight="1">
      <c r="A21" s="6"/>
      <c r="B21" s="110" t="s">
        <v>10</v>
      </c>
      <c r="C21" s="111"/>
      <c r="D21" s="26">
        <v>0</v>
      </c>
      <c r="E21" s="26">
        <v>0.2</v>
      </c>
      <c r="F21" s="26">
        <f t="shared" si="13"/>
        <v>0.2</v>
      </c>
      <c r="G21" s="26">
        <v>0</v>
      </c>
      <c r="H21" s="26">
        <v>0.1</v>
      </c>
      <c r="I21" s="26">
        <f t="shared" si="1"/>
        <v>0.1</v>
      </c>
      <c r="J21" s="26">
        <v>0</v>
      </c>
      <c r="K21" s="26">
        <v>0.1</v>
      </c>
      <c r="L21" s="26">
        <f t="shared" si="2"/>
        <v>0.1</v>
      </c>
      <c r="M21" s="26">
        <v>0.1</v>
      </c>
      <c r="N21" s="26">
        <v>0.1</v>
      </c>
      <c r="O21" s="26">
        <f t="shared" si="3"/>
        <v>0.2</v>
      </c>
      <c r="P21" s="26">
        <v>0</v>
      </c>
      <c r="Q21" s="26">
        <v>0.1</v>
      </c>
      <c r="R21" s="26">
        <f t="shared" si="4"/>
        <v>0.1</v>
      </c>
      <c r="S21" s="26">
        <v>0</v>
      </c>
      <c r="T21" s="26">
        <v>0.2</v>
      </c>
      <c r="U21" s="26">
        <f>S21+T21</f>
        <v>0.2</v>
      </c>
      <c r="V21" s="26">
        <v>0</v>
      </c>
      <c r="W21" s="26">
        <v>0.1</v>
      </c>
      <c r="X21" s="26">
        <f t="shared" si="6"/>
        <v>0.1</v>
      </c>
      <c r="Y21" s="26">
        <v>0</v>
      </c>
      <c r="Z21" s="26">
        <v>0.2</v>
      </c>
      <c r="AA21" s="26">
        <f t="shared" si="7"/>
        <v>0.2</v>
      </c>
      <c r="AB21" s="26">
        <v>0.2</v>
      </c>
      <c r="AC21" s="26">
        <v>0.1</v>
      </c>
      <c r="AD21" s="26">
        <f t="shared" si="8"/>
        <v>0.30000000000000004</v>
      </c>
      <c r="AE21" s="26">
        <v>0</v>
      </c>
      <c r="AF21" s="26">
        <v>0.1</v>
      </c>
      <c r="AG21" s="26">
        <f t="shared" si="9"/>
        <v>0.1</v>
      </c>
      <c r="AH21" s="26">
        <v>0</v>
      </c>
      <c r="AI21" s="26">
        <v>0.1</v>
      </c>
      <c r="AJ21" s="26">
        <f t="shared" si="10"/>
        <v>0.1</v>
      </c>
      <c r="AK21" s="26">
        <v>0</v>
      </c>
      <c r="AL21" s="26">
        <v>0</v>
      </c>
      <c r="AM21" s="26">
        <f t="shared" si="11"/>
        <v>0</v>
      </c>
      <c r="AN21" s="57">
        <f t="shared" si="14"/>
        <v>0.30000000000000004</v>
      </c>
      <c r="AO21" s="58">
        <f t="shared" si="14"/>
        <v>1.4000000000000004</v>
      </c>
      <c r="AP21" s="53">
        <f t="shared" si="12"/>
        <v>1.7000000000000004</v>
      </c>
      <c r="AQ21" s="112" t="s">
        <v>11</v>
      </c>
      <c r="AR21" s="113"/>
      <c r="AS21" s="11"/>
      <c r="AT21" s="25"/>
      <c r="AU21" s="25"/>
      <c r="AV21" s="25"/>
    </row>
    <row r="22" spans="1:48" ht="12.75" customHeight="1">
      <c r="A22" s="6"/>
      <c r="B22" s="114" t="s">
        <v>12</v>
      </c>
      <c r="C22" s="115"/>
      <c r="D22" s="4">
        <v>0</v>
      </c>
      <c r="E22" s="4">
        <v>0.1</v>
      </c>
      <c r="F22" s="4">
        <f t="shared" si="13"/>
        <v>0.1</v>
      </c>
      <c r="G22" s="4">
        <v>0</v>
      </c>
      <c r="H22" s="4">
        <v>0</v>
      </c>
      <c r="I22" s="4">
        <f t="shared" si="1"/>
        <v>0</v>
      </c>
      <c r="J22" s="4">
        <v>0</v>
      </c>
      <c r="K22" s="4">
        <v>0</v>
      </c>
      <c r="L22" s="4">
        <f t="shared" si="2"/>
        <v>0</v>
      </c>
      <c r="M22" s="4">
        <v>0</v>
      </c>
      <c r="N22" s="4">
        <v>0</v>
      </c>
      <c r="O22" s="4">
        <f t="shared" si="3"/>
        <v>0</v>
      </c>
      <c r="P22" s="4">
        <v>1.6</v>
      </c>
      <c r="Q22" s="4">
        <v>0</v>
      </c>
      <c r="R22" s="4">
        <f t="shared" si="4"/>
        <v>1.6</v>
      </c>
      <c r="S22" s="4">
        <v>0</v>
      </c>
      <c r="T22" s="4">
        <v>0</v>
      </c>
      <c r="U22" s="4">
        <f t="shared" si="5"/>
        <v>0</v>
      </c>
      <c r="V22" s="4">
        <v>0</v>
      </c>
      <c r="W22" s="4">
        <v>0</v>
      </c>
      <c r="X22" s="4">
        <f t="shared" si="6"/>
        <v>0</v>
      </c>
      <c r="Y22" s="4">
        <v>0</v>
      </c>
      <c r="Z22" s="4">
        <v>0</v>
      </c>
      <c r="AA22" s="4">
        <f t="shared" si="7"/>
        <v>0</v>
      </c>
      <c r="AB22" s="4">
        <v>0.1</v>
      </c>
      <c r="AC22" s="4">
        <v>0</v>
      </c>
      <c r="AD22" s="4">
        <f t="shared" si="8"/>
        <v>0.1</v>
      </c>
      <c r="AE22" s="4">
        <v>0</v>
      </c>
      <c r="AF22" s="4">
        <v>0</v>
      </c>
      <c r="AG22" s="4">
        <f t="shared" si="9"/>
        <v>0</v>
      </c>
      <c r="AH22" s="4">
        <v>0</v>
      </c>
      <c r="AI22" s="4">
        <v>0</v>
      </c>
      <c r="AJ22" s="4">
        <f t="shared" si="10"/>
        <v>0</v>
      </c>
      <c r="AK22" s="4">
        <v>0</v>
      </c>
      <c r="AL22" s="4">
        <v>0</v>
      </c>
      <c r="AM22" s="4">
        <f t="shared" si="11"/>
        <v>0</v>
      </c>
      <c r="AN22" s="59">
        <f t="shared" si="14"/>
        <v>1.7000000000000002</v>
      </c>
      <c r="AO22" s="60">
        <f t="shared" si="14"/>
        <v>0.1</v>
      </c>
      <c r="AP22" s="54">
        <f t="shared" si="12"/>
        <v>1.8000000000000003</v>
      </c>
      <c r="AQ22" s="116" t="s">
        <v>13</v>
      </c>
      <c r="AR22" s="117"/>
      <c r="AS22" s="11"/>
      <c r="AT22" s="15"/>
      <c r="AU22" s="15"/>
      <c r="AV22" s="15"/>
    </row>
    <row r="23" spans="1:48" ht="12.75">
      <c r="A23" s="6"/>
      <c r="B23" s="24"/>
      <c r="C23" s="24"/>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24"/>
      <c r="AR23" s="24"/>
      <c r="AS23" s="11"/>
      <c r="AT23" s="15"/>
      <c r="AU23" s="15"/>
      <c r="AV23" s="15"/>
    </row>
    <row r="24" spans="1:48" s="12" customFormat="1" ht="12.75" customHeight="1">
      <c r="A24" s="134" t="s">
        <v>47</v>
      </c>
      <c r="B24" s="135"/>
      <c r="C24" s="135"/>
      <c r="D24" s="29">
        <f>SUM(D25+D28)</f>
        <v>0</v>
      </c>
      <c r="E24" s="29">
        <f>SUM(E25+E28)</f>
        <v>0</v>
      </c>
      <c r="F24" s="29">
        <f aca="true" t="shared" si="15" ref="F24:F30">SUM(D24:E24)</f>
        <v>0</v>
      </c>
      <c r="G24" s="30">
        <f aca="true" t="shared" si="16" ref="G24:O24">SUM(G25+G28)</f>
        <v>0</v>
      </c>
      <c r="H24" s="29">
        <f t="shared" si="16"/>
        <v>0</v>
      </c>
      <c r="I24" s="29">
        <f t="shared" si="16"/>
        <v>0</v>
      </c>
      <c r="J24" s="29">
        <f t="shared" si="16"/>
        <v>0</v>
      </c>
      <c r="K24" s="29">
        <f t="shared" si="16"/>
        <v>0</v>
      </c>
      <c r="L24" s="29">
        <f t="shared" si="16"/>
        <v>0</v>
      </c>
      <c r="M24" s="29">
        <f t="shared" si="16"/>
        <v>0</v>
      </c>
      <c r="N24" s="29">
        <f t="shared" si="16"/>
        <v>0</v>
      </c>
      <c r="O24" s="29">
        <f t="shared" si="16"/>
        <v>0</v>
      </c>
      <c r="P24" s="31">
        <v>0</v>
      </c>
      <c r="Q24" s="31">
        <v>0</v>
      </c>
      <c r="R24" s="31">
        <v>0</v>
      </c>
      <c r="S24" s="31">
        <v>0</v>
      </c>
      <c r="T24" s="31">
        <v>0</v>
      </c>
      <c r="U24" s="31">
        <f>S24+T24</f>
        <v>0</v>
      </c>
      <c r="V24" s="31">
        <f>V25+V28</f>
        <v>0</v>
      </c>
      <c r="W24" s="31">
        <f>W25+W28</f>
        <v>0</v>
      </c>
      <c r="X24" s="31">
        <f>V24+W24</f>
        <v>0</v>
      </c>
      <c r="Y24" s="31">
        <v>0</v>
      </c>
      <c r="Z24" s="31">
        <v>0</v>
      </c>
      <c r="AA24" s="31">
        <v>0</v>
      </c>
      <c r="AB24" s="31">
        <v>0</v>
      </c>
      <c r="AC24" s="31">
        <v>0</v>
      </c>
      <c r="AD24" s="31">
        <v>0</v>
      </c>
      <c r="AE24" s="31">
        <v>0</v>
      </c>
      <c r="AF24" s="31">
        <f>AF25+AF28</f>
        <v>0</v>
      </c>
      <c r="AG24" s="31">
        <v>0</v>
      </c>
      <c r="AH24" s="31">
        <v>0</v>
      </c>
      <c r="AI24" s="31">
        <v>0</v>
      </c>
      <c r="AJ24" s="31">
        <v>0</v>
      </c>
      <c r="AK24" s="31">
        <v>0</v>
      </c>
      <c r="AL24" s="31">
        <v>0</v>
      </c>
      <c r="AM24" s="31">
        <f>SUM(AK24:AL24)</f>
        <v>0</v>
      </c>
      <c r="AN24" s="2">
        <f>AN25+AN28</f>
        <v>0</v>
      </c>
      <c r="AO24" s="2">
        <f>AO25+AO28</f>
        <v>0</v>
      </c>
      <c r="AP24" s="2">
        <f t="shared" si="12"/>
        <v>0</v>
      </c>
      <c r="AQ24" s="137" t="s">
        <v>48</v>
      </c>
      <c r="AR24" s="138"/>
      <c r="AS24" s="139"/>
      <c r="AT24" s="15"/>
      <c r="AU24" s="15"/>
      <c r="AV24" s="15"/>
    </row>
    <row r="25" spans="1:48" s="12" customFormat="1" ht="12.75" customHeight="1">
      <c r="A25" s="32"/>
      <c r="B25" s="145" t="s">
        <v>49</v>
      </c>
      <c r="C25" s="146"/>
      <c r="D25" s="29">
        <f>SUM(D26:D27)</f>
        <v>0</v>
      </c>
      <c r="E25" s="29">
        <f>SUM(E26:E27)</f>
        <v>0</v>
      </c>
      <c r="F25" s="29">
        <f t="shared" si="15"/>
        <v>0</v>
      </c>
      <c r="G25" s="30">
        <f aca="true" t="shared" si="17" ref="G25:AM25">SUM(G26:G27)</f>
        <v>0</v>
      </c>
      <c r="H25" s="29">
        <f t="shared" si="17"/>
        <v>0</v>
      </c>
      <c r="I25" s="29">
        <f t="shared" si="17"/>
        <v>0</v>
      </c>
      <c r="J25" s="29">
        <f t="shared" si="17"/>
        <v>0</v>
      </c>
      <c r="K25" s="29">
        <f t="shared" si="17"/>
        <v>0</v>
      </c>
      <c r="L25" s="29">
        <f t="shared" si="17"/>
        <v>0</v>
      </c>
      <c r="M25" s="29">
        <f t="shared" si="17"/>
        <v>0</v>
      </c>
      <c r="N25" s="29">
        <f t="shared" si="17"/>
        <v>0</v>
      </c>
      <c r="O25" s="29">
        <f t="shared" si="17"/>
        <v>0</v>
      </c>
      <c r="P25" s="29">
        <f t="shared" si="17"/>
        <v>0</v>
      </c>
      <c r="Q25" s="29">
        <f t="shared" si="17"/>
        <v>0</v>
      </c>
      <c r="R25" s="29">
        <f t="shared" si="17"/>
        <v>0</v>
      </c>
      <c r="S25" s="29">
        <f t="shared" si="17"/>
        <v>0</v>
      </c>
      <c r="T25" s="29">
        <f t="shared" si="17"/>
        <v>0</v>
      </c>
      <c r="U25" s="29">
        <f t="shared" si="17"/>
        <v>0</v>
      </c>
      <c r="V25" s="29">
        <f t="shared" si="17"/>
        <v>0</v>
      </c>
      <c r="W25" s="29">
        <f t="shared" si="17"/>
        <v>0</v>
      </c>
      <c r="X25" s="29">
        <f t="shared" si="17"/>
        <v>0</v>
      </c>
      <c r="Y25" s="29">
        <f t="shared" si="17"/>
        <v>0</v>
      </c>
      <c r="Z25" s="29">
        <f t="shared" si="17"/>
        <v>0</v>
      </c>
      <c r="AA25" s="29">
        <f t="shared" si="17"/>
        <v>0</v>
      </c>
      <c r="AB25" s="29">
        <f t="shared" si="17"/>
        <v>0</v>
      </c>
      <c r="AC25" s="29">
        <f t="shared" si="17"/>
        <v>0</v>
      </c>
      <c r="AD25" s="29">
        <f t="shared" si="17"/>
        <v>0</v>
      </c>
      <c r="AE25" s="29">
        <f t="shared" si="17"/>
        <v>0</v>
      </c>
      <c r="AF25" s="29">
        <f t="shared" si="17"/>
        <v>0</v>
      </c>
      <c r="AG25" s="29">
        <f t="shared" si="17"/>
        <v>0</v>
      </c>
      <c r="AH25" s="29">
        <f t="shared" si="17"/>
        <v>0</v>
      </c>
      <c r="AI25" s="29">
        <f t="shared" si="17"/>
        <v>0</v>
      </c>
      <c r="AJ25" s="29">
        <f t="shared" si="17"/>
        <v>0</v>
      </c>
      <c r="AK25" s="29">
        <f t="shared" si="17"/>
        <v>0</v>
      </c>
      <c r="AL25" s="29">
        <f t="shared" si="17"/>
        <v>0</v>
      </c>
      <c r="AM25" s="29">
        <f t="shared" si="17"/>
        <v>0</v>
      </c>
      <c r="AN25" s="3">
        <f>AN26+AN27</f>
        <v>0</v>
      </c>
      <c r="AO25" s="3">
        <f>AO26+AO27</f>
        <v>0</v>
      </c>
      <c r="AP25" s="2">
        <f>AN25+AO25</f>
        <v>0</v>
      </c>
      <c r="AQ25" s="147" t="s">
        <v>50</v>
      </c>
      <c r="AR25" s="148"/>
      <c r="AS25" s="23"/>
      <c r="AT25" s="15"/>
      <c r="AU25" s="15"/>
      <c r="AV25" s="15"/>
    </row>
    <row r="26" spans="1:48" s="12" customFormat="1" ht="12.75" customHeight="1">
      <c r="A26" s="33"/>
      <c r="B26" s="67"/>
      <c r="C26" s="65" t="s">
        <v>51</v>
      </c>
      <c r="D26" s="34">
        <v>0</v>
      </c>
      <c r="E26" s="34">
        <v>0</v>
      </c>
      <c r="F26" s="34">
        <f t="shared" si="15"/>
        <v>0</v>
      </c>
      <c r="G26" s="35">
        <v>0</v>
      </c>
      <c r="H26" s="34">
        <v>0</v>
      </c>
      <c r="I26" s="34">
        <v>0</v>
      </c>
      <c r="J26" s="34">
        <v>0</v>
      </c>
      <c r="K26" s="34">
        <v>0</v>
      </c>
      <c r="L26" s="34">
        <v>0</v>
      </c>
      <c r="M26" s="34">
        <v>0</v>
      </c>
      <c r="N26" s="34">
        <v>0</v>
      </c>
      <c r="O26" s="34">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v>0</v>
      </c>
      <c r="AI26" s="9">
        <v>0</v>
      </c>
      <c r="AJ26" s="9">
        <v>0</v>
      </c>
      <c r="AK26" s="9">
        <v>0</v>
      </c>
      <c r="AL26" s="9">
        <v>0</v>
      </c>
      <c r="AM26" s="9">
        <v>0</v>
      </c>
      <c r="AN26" s="55">
        <f aca="true" t="shared" si="18" ref="AN26:AP27">SUM(D26+G26+J26+M26+P26+S26+V26+Y26+AB26+AE26+AH26+AK26)</f>
        <v>0</v>
      </c>
      <c r="AO26" s="56">
        <f t="shared" si="18"/>
        <v>0</v>
      </c>
      <c r="AP26" s="49">
        <f t="shared" si="18"/>
        <v>0</v>
      </c>
      <c r="AQ26" s="74" t="s">
        <v>52</v>
      </c>
      <c r="AR26" s="75"/>
      <c r="AS26" s="11"/>
      <c r="AT26" s="15"/>
      <c r="AU26" s="15"/>
      <c r="AV26" s="15"/>
    </row>
    <row r="27" spans="1:48" s="12" customFormat="1" ht="12.75" customHeight="1">
      <c r="A27" s="33"/>
      <c r="B27" s="67"/>
      <c r="C27" s="66" t="s">
        <v>53</v>
      </c>
      <c r="D27" s="36">
        <v>0</v>
      </c>
      <c r="E27" s="36">
        <v>0</v>
      </c>
      <c r="F27" s="36">
        <f t="shared" si="15"/>
        <v>0</v>
      </c>
      <c r="G27" s="36">
        <v>0</v>
      </c>
      <c r="H27" s="36">
        <v>0</v>
      </c>
      <c r="I27" s="36">
        <v>0</v>
      </c>
      <c r="J27" s="36">
        <v>0</v>
      </c>
      <c r="K27" s="36">
        <v>0</v>
      </c>
      <c r="L27" s="36">
        <v>0</v>
      </c>
      <c r="M27" s="36">
        <v>0</v>
      </c>
      <c r="N27" s="36">
        <v>0</v>
      </c>
      <c r="O27" s="37">
        <v>0</v>
      </c>
      <c r="P27" s="26">
        <v>0</v>
      </c>
      <c r="Q27" s="26">
        <v>0</v>
      </c>
      <c r="R27" s="26">
        <v>0</v>
      </c>
      <c r="S27" s="26">
        <v>0</v>
      </c>
      <c r="T27" s="26">
        <v>0</v>
      </c>
      <c r="U27" s="26">
        <v>0</v>
      </c>
      <c r="V27" s="26">
        <v>0</v>
      </c>
      <c r="W27" s="26">
        <v>0</v>
      </c>
      <c r="X27" s="26">
        <v>0</v>
      </c>
      <c r="Y27" s="26">
        <v>0</v>
      </c>
      <c r="Z27" s="26">
        <v>0</v>
      </c>
      <c r="AA27" s="26">
        <v>0</v>
      </c>
      <c r="AB27" s="26">
        <v>0</v>
      </c>
      <c r="AC27" s="26">
        <v>0</v>
      </c>
      <c r="AD27" s="26">
        <v>0</v>
      </c>
      <c r="AE27" s="26">
        <v>0</v>
      </c>
      <c r="AF27" s="26">
        <v>0</v>
      </c>
      <c r="AG27" s="26">
        <v>0</v>
      </c>
      <c r="AH27" s="26">
        <v>0</v>
      </c>
      <c r="AI27" s="26">
        <v>0</v>
      </c>
      <c r="AJ27" s="26">
        <v>0</v>
      </c>
      <c r="AK27" s="26">
        <v>0</v>
      </c>
      <c r="AL27" s="26">
        <v>0</v>
      </c>
      <c r="AM27" s="26">
        <v>0</v>
      </c>
      <c r="AN27" s="50">
        <f t="shared" si="18"/>
        <v>0</v>
      </c>
      <c r="AO27" s="51">
        <f t="shared" si="18"/>
        <v>0</v>
      </c>
      <c r="AP27" s="52">
        <f t="shared" si="18"/>
        <v>0</v>
      </c>
      <c r="AQ27" s="76" t="s">
        <v>54</v>
      </c>
      <c r="AR27" s="75"/>
      <c r="AS27" s="11"/>
      <c r="AT27" s="15"/>
      <c r="AU27" s="15"/>
      <c r="AV27" s="15"/>
    </row>
    <row r="28" spans="1:48" s="12" customFormat="1" ht="12.75" customHeight="1">
      <c r="A28" s="33"/>
      <c r="B28" s="149" t="s">
        <v>55</v>
      </c>
      <c r="C28" s="119"/>
      <c r="D28" s="29">
        <f>SUM(D29:D30)</f>
        <v>0</v>
      </c>
      <c r="E28" s="29">
        <f>SUM(E29:E30)</f>
        <v>0</v>
      </c>
      <c r="F28" s="29">
        <f t="shared" si="15"/>
        <v>0</v>
      </c>
      <c r="G28" s="30">
        <f aca="true" t="shared" si="19" ref="G28:AL28">SUM(G29:G30)</f>
        <v>0</v>
      </c>
      <c r="H28" s="29">
        <f t="shared" si="19"/>
        <v>0</v>
      </c>
      <c r="I28" s="29">
        <f t="shared" si="19"/>
        <v>0</v>
      </c>
      <c r="J28" s="29">
        <f t="shared" si="19"/>
        <v>0</v>
      </c>
      <c r="K28" s="29">
        <f t="shared" si="19"/>
        <v>0</v>
      </c>
      <c r="L28" s="29">
        <f t="shared" si="19"/>
        <v>0</v>
      </c>
      <c r="M28" s="29">
        <f t="shared" si="19"/>
        <v>0</v>
      </c>
      <c r="N28" s="29">
        <f t="shared" si="19"/>
        <v>0</v>
      </c>
      <c r="O28" s="29">
        <f t="shared" si="19"/>
        <v>0</v>
      </c>
      <c r="P28" s="29">
        <f t="shared" si="19"/>
        <v>0</v>
      </c>
      <c r="Q28" s="29">
        <f t="shared" si="19"/>
        <v>0</v>
      </c>
      <c r="R28" s="29">
        <f t="shared" si="19"/>
        <v>0</v>
      </c>
      <c r="S28" s="29">
        <f t="shared" si="19"/>
        <v>0</v>
      </c>
      <c r="T28" s="29">
        <f t="shared" si="19"/>
        <v>0</v>
      </c>
      <c r="U28" s="29">
        <f t="shared" si="19"/>
        <v>0</v>
      </c>
      <c r="V28" s="29">
        <f t="shared" si="19"/>
        <v>0</v>
      </c>
      <c r="W28" s="29">
        <f t="shared" si="19"/>
        <v>0</v>
      </c>
      <c r="X28" s="29">
        <f t="shared" si="19"/>
        <v>0</v>
      </c>
      <c r="Y28" s="29">
        <f t="shared" si="19"/>
        <v>0</v>
      </c>
      <c r="Z28" s="29">
        <f t="shared" si="19"/>
        <v>0</v>
      </c>
      <c r="AA28" s="29">
        <f t="shared" si="19"/>
        <v>0</v>
      </c>
      <c r="AB28" s="29">
        <f t="shared" si="19"/>
        <v>0</v>
      </c>
      <c r="AC28" s="29">
        <f t="shared" si="19"/>
        <v>0</v>
      </c>
      <c r="AD28" s="29">
        <f t="shared" si="19"/>
        <v>0</v>
      </c>
      <c r="AE28" s="29">
        <f t="shared" si="19"/>
        <v>0</v>
      </c>
      <c r="AF28" s="29">
        <f t="shared" si="19"/>
        <v>0</v>
      </c>
      <c r="AG28" s="29">
        <f t="shared" si="19"/>
        <v>0</v>
      </c>
      <c r="AH28" s="29">
        <f t="shared" si="19"/>
        <v>0</v>
      </c>
      <c r="AI28" s="29">
        <f t="shared" si="19"/>
        <v>0</v>
      </c>
      <c r="AJ28" s="29">
        <f t="shared" si="19"/>
        <v>0</v>
      </c>
      <c r="AK28" s="29">
        <f t="shared" si="19"/>
        <v>0</v>
      </c>
      <c r="AL28" s="29">
        <f t="shared" si="19"/>
        <v>0</v>
      </c>
      <c r="AM28" s="29">
        <f>SUM(AM29:AM30)</f>
        <v>0</v>
      </c>
      <c r="AN28" s="29">
        <f>SUM(AN29:AN30)</f>
        <v>0</v>
      </c>
      <c r="AO28" s="29">
        <f>SUM(AO29:AO30)</f>
        <v>0</v>
      </c>
      <c r="AP28" s="29">
        <f>SUM(AP29:AP30)</f>
        <v>0</v>
      </c>
      <c r="AQ28" s="150" t="s">
        <v>56</v>
      </c>
      <c r="AR28" s="151"/>
      <c r="AS28" s="11"/>
      <c r="AT28" s="15"/>
      <c r="AU28" s="15"/>
      <c r="AV28" s="15"/>
    </row>
    <row r="29" spans="1:48" s="12" customFormat="1" ht="12.75" customHeight="1">
      <c r="A29" s="33"/>
      <c r="B29" s="68"/>
      <c r="C29" s="61" t="s">
        <v>25</v>
      </c>
      <c r="D29" s="34">
        <v>0</v>
      </c>
      <c r="E29" s="34">
        <v>0</v>
      </c>
      <c r="F29" s="34">
        <f t="shared" si="15"/>
        <v>0</v>
      </c>
      <c r="G29" s="35">
        <v>0</v>
      </c>
      <c r="H29" s="34">
        <v>0</v>
      </c>
      <c r="I29" s="34">
        <v>0</v>
      </c>
      <c r="J29" s="34">
        <v>0</v>
      </c>
      <c r="K29" s="34">
        <v>0</v>
      </c>
      <c r="L29" s="34">
        <v>0</v>
      </c>
      <c r="M29" s="34">
        <v>0</v>
      </c>
      <c r="N29" s="34">
        <v>0</v>
      </c>
      <c r="O29" s="34">
        <v>0</v>
      </c>
      <c r="P29" s="34">
        <v>0</v>
      </c>
      <c r="Q29" s="34">
        <v>0</v>
      </c>
      <c r="R29" s="34">
        <v>0</v>
      </c>
      <c r="S29" s="34">
        <v>0</v>
      </c>
      <c r="T29" s="34">
        <v>0</v>
      </c>
      <c r="U29" s="34">
        <f>S29+T29</f>
        <v>0</v>
      </c>
      <c r="V29" s="34">
        <v>0</v>
      </c>
      <c r="W29" s="34">
        <v>0</v>
      </c>
      <c r="X29" s="34">
        <f>V29+W29</f>
        <v>0</v>
      </c>
      <c r="Y29" s="34">
        <v>0</v>
      </c>
      <c r="Z29" s="34">
        <v>0</v>
      </c>
      <c r="AA29" s="34">
        <v>0</v>
      </c>
      <c r="AB29" s="34">
        <v>0</v>
      </c>
      <c r="AC29" s="34">
        <v>0</v>
      </c>
      <c r="AD29" s="34">
        <v>0</v>
      </c>
      <c r="AE29" s="34">
        <v>0</v>
      </c>
      <c r="AF29" s="34">
        <v>0</v>
      </c>
      <c r="AG29" s="34">
        <v>0</v>
      </c>
      <c r="AH29" s="34">
        <v>0</v>
      </c>
      <c r="AI29" s="34">
        <v>0</v>
      </c>
      <c r="AJ29" s="34">
        <v>0</v>
      </c>
      <c r="AK29" s="34">
        <v>0</v>
      </c>
      <c r="AL29" s="34">
        <v>0</v>
      </c>
      <c r="AM29" s="34">
        <f>SUM(AK29:AL29)</f>
        <v>0</v>
      </c>
      <c r="AN29" s="47">
        <f aca="true" t="shared" si="20" ref="AN29:AP30">SUM(D29+G29+J29+M29+P29+S29+V29+Y29+AB29+AE29+AH29+AK29)</f>
        <v>0</v>
      </c>
      <c r="AO29" s="48">
        <f t="shared" si="20"/>
        <v>0</v>
      </c>
      <c r="AP29" s="49">
        <f t="shared" si="20"/>
        <v>0</v>
      </c>
      <c r="AQ29" s="77" t="s">
        <v>27</v>
      </c>
      <c r="AR29" s="73"/>
      <c r="AS29" s="11"/>
      <c r="AT29" s="15"/>
      <c r="AU29" s="15"/>
      <c r="AV29" s="15"/>
    </row>
    <row r="30" spans="1:48" s="12" customFormat="1" ht="12.75" customHeight="1">
      <c r="A30" s="33"/>
      <c r="B30" s="68"/>
      <c r="C30" s="63" t="s">
        <v>26</v>
      </c>
      <c r="D30" s="36">
        <v>0</v>
      </c>
      <c r="E30" s="36">
        <v>0</v>
      </c>
      <c r="F30" s="36">
        <f t="shared" si="15"/>
        <v>0</v>
      </c>
      <c r="G30" s="38">
        <v>0</v>
      </c>
      <c r="H30" s="36">
        <v>0</v>
      </c>
      <c r="I30" s="36">
        <v>0</v>
      </c>
      <c r="J30" s="36">
        <v>0</v>
      </c>
      <c r="K30" s="36">
        <v>0</v>
      </c>
      <c r="L30" s="36">
        <v>0</v>
      </c>
      <c r="M30" s="36">
        <v>0</v>
      </c>
      <c r="N30" s="36">
        <v>0</v>
      </c>
      <c r="O30" s="36">
        <v>0</v>
      </c>
      <c r="P30" s="36">
        <v>0</v>
      </c>
      <c r="Q30" s="36">
        <v>0</v>
      </c>
      <c r="R30" s="36">
        <v>0</v>
      </c>
      <c r="S30" s="36">
        <v>0</v>
      </c>
      <c r="T30" s="36">
        <v>0</v>
      </c>
      <c r="U30" s="36">
        <f>S30+T30</f>
        <v>0</v>
      </c>
      <c r="V30" s="36">
        <v>0</v>
      </c>
      <c r="W30" s="36">
        <v>0</v>
      </c>
      <c r="X30" s="36">
        <f>V30+W30</f>
        <v>0</v>
      </c>
      <c r="Y30" s="36">
        <v>0</v>
      </c>
      <c r="Z30" s="36">
        <v>0</v>
      </c>
      <c r="AA30" s="36">
        <v>0</v>
      </c>
      <c r="AB30" s="36">
        <v>0</v>
      </c>
      <c r="AC30" s="36">
        <v>0</v>
      </c>
      <c r="AD30" s="36">
        <v>0</v>
      </c>
      <c r="AE30" s="36">
        <v>0</v>
      </c>
      <c r="AF30" s="36">
        <v>0</v>
      </c>
      <c r="AG30" s="36">
        <v>0</v>
      </c>
      <c r="AH30" s="36">
        <v>0</v>
      </c>
      <c r="AI30" s="36">
        <v>0</v>
      </c>
      <c r="AJ30" s="36">
        <v>0</v>
      </c>
      <c r="AK30" s="36">
        <v>0</v>
      </c>
      <c r="AL30" s="36">
        <v>0</v>
      </c>
      <c r="AM30" s="36">
        <f>SUM(AK30:AL30)</f>
        <v>0</v>
      </c>
      <c r="AN30" s="50">
        <f t="shared" si="20"/>
        <v>0</v>
      </c>
      <c r="AO30" s="51">
        <f t="shared" si="20"/>
        <v>0</v>
      </c>
      <c r="AP30" s="52">
        <f t="shared" si="20"/>
        <v>0</v>
      </c>
      <c r="AQ30" s="39" t="s">
        <v>28</v>
      </c>
      <c r="AR30" s="73"/>
      <c r="AS30" s="41"/>
      <c r="AT30" s="15"/>
      <c r="AU30" s="15"/>
      <c r="AV30" s="15"/>
    </row>
    <row r="31" spans="1:48" s="12" customFormat="1" ht="7.5" customHeight="1">
      <c r="A31" s="33"/>
      <c r="B31" s="63"/>
      <c r="C31" s="64"/>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70"/>
      <c r="AO31" s="70"/>
      <c r="AP31" s="70"/>
      <c r="AQ31" s="71"/>
      <c r="AR31" s="40"/>
      <c r="AS31" s="24"/>
      <c r="AT31" s="72"/>
      <c r="AU31" s="15"/>
      <c r="AV31" s="15"/>
    </row>
    <row r="32" spans="1:48" ht="12.75">
      <c r="A32" s="6"/>
      <c r="B32" s="24"/>
      <c r="C32" s="24"/>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24"/>
      <c r="AR32" s="24"/>
      <c r="AS32" s="11"/>
      <c r="AT32" s="15"/>
      <c r="AU32" s="15"/>
      <c r="AV32" s="15"/>
    </row>
    <row r="33" spans="1:48" ht="12.75" customHeight="1">
      <c r="A33" s="134" t="s">
        <v>14</v>
      </c>
      <c r="B33" s="135"/>
      <c r="C33" s="136"/>
      <c r="D33" s="2">
        <f>D34+D35</f>
        <v>1.1</v>
      </c>
      <c r="E33" s="2">
        <f>E34+E35</f>
        <v>-1.9</v>
      </c>
      <c r="F33" s="2">
        <f>D33+E33</f>
        <v>-0.7999999999999998</v>
      </c>
      <c r="G33" s="2">
        <f>G34+G35</f>
        <v>-0.9</v>
      </c>
      <c r="H33" s="2">
        <f>H34+H35</f>
        <v>-0.1</v>
      </c>
      <c r="I33" s="2">
        <f>G33+H33</f>
        <v>-1</v>
      </c>
      <c r="J33" s="2">
        <f>J34+J35</f>
        <v>-0.1</v>
      </c>
      <c r="K33" s="2">
        <f>K34+K35</f>
        <v>-0.4</v>
      </c>
      <c r="L33" s="2">
        <f>J33+K33</f>
        <v>-0.5</v>
      </c>
      <c r="M33" s="2">
        <f>M34+M35</f>
        <v>-0.2</v>
      </c>
      <c r="N33" s="2">
        <f>N34+N35</f>
        <v>0</v>
      </c>
      <c r="O33" s="2">
        <f>M33+N33</f>
        <v>-0.2</v>
      </c>
      <c r="P33" s="2">
        <f>P34+P35</f>
        <v>0</v>
      </c>
      <c r="Q33" s="2">
        <f>Q34+Q35</f>
        <v>0.2</v>
      </c>
      <c r="R33" s="2">
        <f>P33+Q33</f>
        <v>0.2</v>
      </c>
      <c r="S33" s="2">
        <f>S34+S35</f>
        <v>-0.4</v>
      </c>
      <c r="T33" s="2">
        <f>T34+T35</f>
        <v>-0.2</v>
      </c>
      <c r="U33" s="2">
        <f>S33+T33</f>
        <v>-0.6000000000000001</v>
      </c>
      <c r="V33" s="2">
        <f>V34+V35</f>
        <v>-0.2</v>
      </c>
      <c r="W33" s="2">
        <f>W34+W35</f>
        <v>0.2</v>
      </c>
      <c r="X33" s="2">
        <f>V33+W33</f>
        <v>0</v>
      </c>
      <c r="Y33" s="2">
        <f>Y34+Y35</f>
        <v>1</v>
      </c>
      <c r="Z33" s="2">
        <f>Z34+Z35</f>
        <v>0.30000000000000004</v>
      </c>
      <c r="AA33" s="2">
        <f>Y33+Z33</f>
        <v>1.3</v>
      </c>
      <c r="AB33" s="2">
        <f>AB34+AB35</f>
        <v>-1.1</v>
      </c>
      <c r="AC33" s="2">
        <f>AC34+AC35</f>
        <v>0.2</v>
      </c>
      <c r="AD33" s="2">
        <f>AB33+AC33</f>
        <v>-0.9000000000000001</v>
      </c>
      <c r="AE33" s="2">
        <f>AE34+AE35</f>
        <v>-0.9</v>
      </c>
      <c r="AF33" s="2">
        <f>AF34+AF35</f>
        <v>-0.2</v>
      </c>
      <c r="AG33" s="2">
        <f>AE33+AF33</f>
        <v>-1.1</v>
      </c>
      <c r="AH33" s="2">
        <f>AH34+AH35</f>
        <v>-0.39999999999999997</v>
      </c>
      <c r="AI33" s="2">
        <f>AI34+AI35</f>
        <v>0.2</v>
      </c>
      <c r="AJ33" s="2">
        <f>AH33+AI33</f>
        <v>-0.19999999999999996</v>
      </c>
      <c r="AK33" s="2">
        <f>AK34+AK35</f>
        <v>-1</v>
      </c>
      <c r="AL33" s="2">
        <f>AL34+AL35</f>
        <v>0.4</v>
      </c>
      <c r="AM33" s="2">
        <f>AK33+AL33</f>
        <v>-0.6</v>
      </c>
      <c r="AN33" s="2">
        <f>AN34+AN35</f>
        <v>-3.1</v>
      </c>
      <c r="AO33" s="2">
        <f>AO34+AO35</f>
        <v>-1.3000000000000003</v>
      </c>
      <c r="AP33" s="2">
        <f>AN33+AO33</f>
        <v>-4.4</v>
      </c>
      <c r="AQ33" s="137" t="s">
        <v>15</v>
      </c>
      <c r="AR33" s="138"/>
      <c r="AS33" s="139"/>
      <c r="AT33" s="15"/>
      <c r="AU33" s="15"/>
      <c r="AV33" s="15"/>
    </row>
    <row r="34" spans="1:48" ht="12.75" customHeight="1">
      <c r="A34" s="33"/>
      <c r="B34" s="124" t="s">
        <v>118</v>
      </c>
      <c r="C34" s="125"/>
      <c r="D34" s="3">
        <v>0.5</v>
      </c>
      <c r="E34" s="3">
        <v>-0.6</v>
      </c>
      <c r="F34" s="3">
        <f>D34+E34</f>
        <v>-0.09999999999999998</v>
      </c>
      <c r="G34" s="3">
        <v>-0.1</v>
      </c>
      <c r="H34" s="3">
        <v>-0.2</v>
      </c>
      <c r="I34" s="3">
        <f>G34+H34</f>
        <v>-0.30000000000000004</v>
      </c>
      <c r="J34" s="3">
        <v>-0.1</v>
      </c>
      <c r="K34" s="3">
        <v>-0.3</v>
      </c>
      <c r="L34" s="3">
        <f>J34+K34</f>
        <v>-0.4</v>
      </c>
      <c r="M34" s="3">
        <v>0</v>
      </c>
      <c r="N34" s="3">
        <v>0</v>
      </c>
      <c r="O34" s="3">
        <f>M34+N34</f>
        <v>0</v>
      </c>
      <c r="P34" s="3">
        <v>-0.1</v>
      </c>
      <c r="Q34" s="3">
        <v>0.2</v>
      </c>
      <c r="R34" s="3">
        <f>P34+Q34</f>
        <v>0.1</v>
      </c>
      <c r="S34" s="3">
        <v>0</v>
      </c>
      <c r="T34" s="3">
        <v>-0.1</v>
      </c>
      <c r="U34" s="3">
        <f>S34+T34</f>
        <v>-0.1</v>
      </c>
      <c r="V34" s="3">
        <v>-0.1</v>
      </c>
      <c r="W34" s="3">
        <v>0.2</v>
      </c>
      <c r="X34" s="3">
        <f>V34+W34</f>
        <v>0.1</v>
      </c>
      <c r="Y34" s="3">
        <v>-0.3</v>
      </c>
      <c r="Z34" s="3">
        <v>0.2</v>
      </c>
      <c r="AA34" s="3">
        <f>Y34+Z34</f>
        <v>-0.09999999999999998</v>
      </c>
      <c r="AB34" s="3">
        <v>-0.5</v>
      </c>
      <c r="AC34" s="3">
        <v>0.1</v>
      </c>
      <c r="AD34" s="3">
        <f>AB34+AC34</f>
        <v>-0.4</v>
      </c>
      <c r="AE34" s="3">
        <v>0.1</v>
      </c>
      <c r="AF34" s="3">
        <v>-0.1</v>
      </c>
      <c r="AG34" s="3">
        <f>AE34+AF34</f>
        <v>0</v>
      </c>
      <c r="AH34" s="3">
        <v>-0.6</v>
      </c>
      <c r="AI34" s="3">
        <v>0.4</v>
      </c>
      <c r="AJ34" s="3">
        <f>AH34+AI34</f>
        <v>-0.19999999999999996</v>
      </c>
      <c r="AK34" s="3">
        <v>0.3</v>
      </c>
      <c r="AL34" s="3">
        <v>0.4</v>
      </c>
      <c r="AM34" s="3">
        <f>AK34+AL34</f>
        <v>0.7</v>
      </c>
      <c r="AN34" s="55">
        <f>SUM(D34+G34+J34+M34+P34+S34+V34+Y34+AB34+AE34+AH34+AK34)</f>
        <v>-0.8999999999999999</v>
      </c>
      <c r="AO34" s="48">
        <f>SUM(E34+H34+K34+N34+Q34+T34+W34+Z34+AC34+AF34+AI34+AL34)</f>
        <v>0.19999999999999973</v>
      </c>
      <c r="AP34" s="79">
        <f>SUM(AN34:AO34)</f>
        <v>-0.7000000000000002</v>
      </c>
      <c r="AQ34" s="126" t="s">
        <v>117</v>
      </c>
      <c r="AR34" s="127"/>
      <c r="AS34" s="11"/>
      <c r="AT34" s="15"/>
      <c r="AU34" s="15"/>
      <c r="AV34" s="15"/>
    </row>
    <row r="35" spans="1:48" ht="12.75" customHeight="1">
      <c r="A35" s="33"/>
      <c r="B35" s="114" t="s">
        <v>101</v>
      </c>
      <c r="C35" s="115"/>
      <c r="D35" s="4">
        <v>0.6</v>
      </c>
      <c r="E35" s="4">
        <v>-1.3</v>
      </c>
      <c r="F35" s="4">
        <f>D35+E35</f>
        <v>-0.7000000000000001</v>
      </c>
      <c r="G35" s="4">
        <v>-0.8</v>
      </c>
      <c r="H35" s="4">
        <v>0.1</v>
      </c>
      <c r="I35" s="4">
        <f>SUM(G35:H35)</f>
        <v>-0.7000000000000001</v>
      </c>
      <c r="J35" s="4">
        <v>0</v>
      </c>
      <c r="K35" s="4">
        <v>-0.1</v>
      </c>
      <c r="L35" s="4">
        <f>J35+K35</f>
        <v>-0.1</v>
      </c>
      <c r="M35" s="4">
        <v>-0.2</v>
      </c>
      <c r="N35" s="4">
        <v>0</v>
      </c>
      <c r="O35" s="4">
        <f>M35+N35</f>
        <v>-0.2</v>
      </c>
      <c r="P35" s="4">
        <v>0.1</v>
      </c>
      <c r="Q35" s="4">
        <v>0</v>
      </c>
      <c r="R35" s="4">
        <f>P35+Q35</f>
        <v>0.1</v>
      </c>
      <c r="S35" s="4">
        <v>-0.4</v>
      </c>
      <c r="T35" s="4">
        <v>-0.1</v>
      </c>
      <c r="U35" s="4">
        <f>S35+T35</f>
        <v>-0.5</v>
      </c>
      <c r="V35" s="4">
        <v>-0.1</v>
      </c>
      <c r="W35" s="4">
        <v>0</v>
      </c>
      <c r="X35" s="4">
        <f>V35+W35</f>
        <v>-0.1</v>
      </c>
      <c r="Y35" s="4">
        <v>1.3</v>
      </c>
      <c r="Z35" s="4">
        <v>0.1</v>
      </c>
      <c r="AA35" s="4">
        <f>Y35+Z35</f>
        <v>1.4000000000000001</v>
      </c>
      <c r="AB35" s="4">
        <v>-0.6</v>
      </c>
      <c r="AC35" s="4">
        <v>0.1</v>
      </c>
      <c r="AD35" s="4">
        <f>AB35+AC35</f>
        <v>-0.5</v>
      </c>
      <c r="AE35" s="4">
        <v>-1</v>
      </c>
      <c r="AF35" s="4">
        <v>-0.1</v>
      </c>
      <c r="AG35" s="4">
        <f>AE35+AF35</f>
        <v>-1.1</v>
      </c>
      <c r="AH35" s="4">
        <v>0.2</v>
      </c>
      <c r="AI35" s="4">
        <v>-0.2</v>
      </c>
      <c r="AJ35" s="4">
        <f>AH35+AI35</f>
        <v>0</v>
      </c>
      <c r="AK35" s="4">
        <v>-1.3</v>
      </c>
      <c r="AL35" s="4">
        <v>0</v>
      </c>
      <c r="AM35" s="4">
        <f>AK35+AL35</f>
        <v>-1.3</v>
      </c>
      <c r="AN35" s="59">
        <f>SUM(D35+G35+J35+M35+P35+S35+V35+Y35+AB35+AE35+AH35+AK35)</f>
        <v>-2.2</v>
      </c>
      <c r="AO35" s="51">
        <f>SUM(E35+H35+K35+N35+Q35+T35+W35+Z35+AC35+AF35+AI35+AL35)</f>
        <v>-1.5</v>
      </c>
      <c r="AP35" s="78">
        <f>SUM(AN35:AO35)</f>
        <v>-3.7</v>
      </c>
      <c r="AQ35" s="116" t="s">
        <v>102</v>
      </c>
      <c r="AR35" s="117"/>
      <c r="AS35" s="11"/>
      <c r="AT35" s="15"/>
      <c r="AU35" s="15"/>
      <c r="AV35" s="15"/>
    </row>
    <row r="36" spans="1:48" ht="12.75" customHeight="1">
      <c r="A36" s="143"/>
      <c r="B36" s="144"/>
      <c r="C36" s="144"/>
      <c r="D36" s="106" t="s">
        <v>88</v>
      </c>
      <c r="E36" s="106"/>
      <c r="F36" s="106"/>
      <c r="G36" s="140" t="s">
        <v>89</v>
      </c>
      <c r="H36" s="106"/>
      <c r="I36" s="106"/>
      <c r="J36" s="140" t="s">
        <v>90</v>
      </c>
      <c r="K36" s="106"/>
      <c r="L36" s="106"/>
      <c r="M36" s="140" t="s">
        <v>91</v>
      </c>
      <c r="N36" s="106"/>
      <c r="O36" s="106"/>
      <c r="P36" s="140" t="s">
        <v>92</v>
      </c>
      <c r="Q36" s="106"/>
      <c r="R36" s="106"/>
      <c r="S36" s="140" t="s">
        <v>93</v>
      </c>
      <c r="T36" s="106"/>
      <c r="U36" s="106"/>
      <c r="V36" s="140" t="s">
        <v>94</v>
      </c>
      <c r="W36" s="106"/>
      <c r="X36" s="106"/>
      <c r="Y36" s="140" t="s">
        <v>106</v>
      </c>
      <c r="Z36" s="106"/>
      <c r="AA36" s="106"/>
      <c r="AB36" s="140" t="s">
        <v>95</v>
      </c>
      <c r="AC36" s="106"/>
      <c r="AD36" s="106"/>
      <c r="AE36" s="140" t="s">
        <v>97</v>
      </c>
      <c r="AF36" s="106"/>
      <c r="AG36" s="106"/>
      <c r="AH36" s="140" t="s">
        <v>98</v>
      </c>
      <c r="AI36" s="106"/>
      <c r="AJ36" s="106"/>
      <c r="AK36" s="140" t="s">
        <v>96</v>
      </c>
      <c r="AL36" s="106"/>
      <c r="AM36" s="106"/>
      <c r="AN36" s="107" t="s">
        <v>96</v>
      </c>
      <c r="AO36" s="108"/>
      <c r="AP36" s="105"/>
      <c r="AQ36" s="141"/>
      <c r="AR36" s="141"/>
      <c r="AS36" s="142"/>
      <c r="AT36" s="15"/>
      <c r="AU36" s="15"/>
      <c r="AV36" s="15"/>
    </row>
    <row r="37" spans="1:48" ht="12.75" customHeight="1">
      <c r="A37" s="128" t="s">
        <v>35</v>
      </c>
      <c r="B37" s="129"/>
      <c r="C37" s="130"/>
      <c r="D37" s="2">
        <f>D10+D12-D24-D33-D16</f>
        <v>134.2</v>
      </c>
      <c r="E37" s="2">
        <f>E10+E12-E24-E33-E16</f>
        <v>10.3</v>
      </c>
      <c r="F37" s="2">
        <f>D37+E37</f>
        <v>144.5</v>
      </c>
      <c r="G37" s="2">
        <f>G10+G12-G24-G33-G16</f>
        <v>198.7</v>
      </c>
      <c r="H37" s="2">
        <f>H10+H12-H24-H33-H16</f>
        <v>12.9</v>
      </c>
      <c r="I37" s="2">
        <f>G37+H37</f>
        <v>211.6</v>
      </c>
      <c r="J37" s="2">
        <f>J10+J12-J24-J33-J16</f>
        <v>206.7</v>
      </c>
      <c r="K37" s="2">
        <f>K10+K12-K24-K33-K16</f>
        <v>13.100000000000001</v>
      </c>
      <c r="L37" s="2">
        <f>J37+K37</f>
        <v>219.79999999999998</v>
      </c>
      <c r="M37" s="2">
        <f>M10+M12-M24-M33-M16</f>
        <v>211.7</v>
      </c>
      <c r="N37" s="2">
        <f>N10+N12-N24-N33-N16</f>
        <v>11.900000000000002</v>
      </c>
      <c r="O37" s="2">
        <f>M37+N37</f>
        <v>223.6</v>
      </c>
      <c r="P37" s="2">
        <f>P10+P12-P24-P33-P16</f>
        <v>190.79999999999998</v>
      </c>
      <c r="Q37" s="2">
        <f>Q10+Q12-Q24-Q33-Q16</f>
        <v>10.300000000000002</v>
      </c>
      <c r="R37" s="2">
        <f>P37+Q37</f>
        <v>201.1</v>
      </c>
      <c r="S37" s="2">
        <f>S10+S12-S24-S33-S16</f>
        <v>191.29999999999998</v>
      </c>
      <c r="T37" s="2">
        <f>T10+T12-T24-T33-T16</f>
        <v>8.900000000000002</v>
      </c>
      <c r="U37" s="2">
        <f>S37+T37</f>
        <v>200.2</v>
      </c>
      <c r="V37" s="2">
        <f>V10+V12-V24-V33-V16</f>
        <v>174.89999999999995</v>
      </c>
      <c r="W37" s="2">
        <f>W10+W12-W24-W33-W16</f>
        <v>7.8000000000000025</v>
      </c>
      <c r="X37" s="2">
        <f>V37+W37</f>
        <v>182.69999999999996</v>
      </c>
      <c r="Y37" s="2">
        <f>Y10+Y12-Y24-Y33-Y16</f>
        <v>148.39999999999995</v>
      </c>
      <c r="Z37" s="2">
        <f>Z10+Z12-Z24-Z33-Z16</f>
        <v>6.8000000000000025</v>
      </c>
      <c r="AA37" s="2">
        <f>Y37+Z37</f>
        <v>155.19999999999996</v>
      </c>
      <c r="AB37" s="2">
        <f>AB10+AB12-AB24-AB33-AB16</f>
        <v>128.19999999999993</v>
      </c>
      <c r="AC37" s="2">
        <f>AC10+AC12-AC24-AC33-AC16</f>
        <v>6.000000000000003</v>
      </c>
      <c r="AD37" s="2">
        <f>AB37+AC37</f>
        <v>134.19999999999993</v>
      </c>
      <c r="AE37" s="2">
        <f>AE10+AE12-AE24-AE33-AE16</f>
        <v>118.99999999999994</v>
      </c>
      <c r="AF37" s="2">
        <f>AF10+AF12-AF24-AF33-AF16</f>
        <v>5.3000000000000025</v>
      </c>
      <c r="AG37" s="2">
        <f>AE37+AF37</f>
        <v>124.29999999999994</v>
      </c>
      <c r="AH37" s="2">
        <f>AH10+AH12-AH24-AH33-AH16</f>
        <v>94.09999999999995</v>
      </c>
      <c r="AI37" s="2">
        <f>AI10+AI12-AI24-AI33-AI16</f>
        <v>4.400000000000002</v>
      </c>
      <c r="AJ37" s="2">
        <f>AH37+AI37</f>
        <v>98.49999999999996</v>
      </c>
      <c r="AK37" s="2">
        <f>AK10+AK12-AK24-AK33-AK16</f>
        <v>74.99999999999994</v>
      </c>
      <c r="AL37" s="2">
        <f>AL10+AL12-AL24-AL33-AL16</f>
        <v>3.200000000000002</v>
      </c>
      <c r="AM37" s="2">
        <f>AK37+AL37</f>
        <v>78.19999999999995</v>
      </c>
      <c r="AN37" s="2">
        <f>AN10+AN12-AN24-AN33-AN16</f>
        <v>75.00000000000006</v>
      </c>
      <c r="AO37" s="2">
        <f>AO10+AO12-AO24-AO33-AO16</f>
        <v>3.1999999999999993</v>
      </c>
      <c r="AP37" s="2">
        <f>AN37+AO37</f>
        <v>78.20000000000006</v>
      </c>
      <c r="AQ37" s="131" t="s">
        <v>16</v>
      </c>
      <c r="AR37" s="132"/>
      <c r="AS37" s="133"/>
      <c r="AT37" s="15"/>
      <c r="AU37" s="15"/>
      <c r="AV37" s="15"/>
    </row>
    <row r="38" spans="1:48" ht="12.75">
      <c r="A38" s="33"/>
      <c r="B38" s="24"/>
      <c r="C38" s="24"/>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24"/>
      <c r="AR38" s="24"/>
      <c r="AS38" s="11"/>
      <c r="AT38" s="15"/>
      <c r="AU38" s="15"/>
      <c r="AV38" s="15"/>
    </row>
    <row r="39" spans="1:48" ht="12.75" customHeight="1">
      <c r="A39" s="134" t="s">
        <v>99</v>
      </c>
      <c r="B39" s="135"/>
      <c r="C39" s="136"/>
      <c r="D39" s="2">
        <f>D40+D41</f>
        <v>134.2</v>
      </c>
      <c r="E39" s="2">
        <f>E40+E41</f>
        <v>10.3</v>
      </c>
      <c r="F39" s="2">
        <f>D39+E39</f>
        <v>144.5</v>
      </c>
      <c r="G39" s="2">
        <f>G40+G41</f>
        <v>198.70000000000002</v>
      </c>
      <c r="H39" s="2">
        <f>H40+H41</f>
        <v>12.9</v>
      </c>
      <c r="I39" s="2">
        <f>G39+H39</f>
        <v>211.60000000000002</v>
      </c>
      <c r="J39" s="2">
        <f>J40+J41</f>
        <v>206.7</v>
      </c>
      <c r="K39" s="2">
        <f>K40+K41</f>
        <v>13.1</v>
      </c>
      <c r="L39" s="2">
        <f>J39+K39</f>
        <v>219.79999999999998</v>
      </c>
      <c r="M39" s="2">
        <f>M40+M41</f>
        <v>211.70000000000002</v>
      </c>
      <c r="N39" s="2">
        <f>N40+N41</f>
        <v>11.9</v>
      </c>
      <c r="O39" s="2">
        <f>M39+N39</f>
        <v>223.60000000000002</v>
      </c>
      <c r="P39" s="2">
        <f>P40+P41</f>
        <v>190.8</v>
      </c>
      <c r="Q39" s="2">
        <f>Q40+Q41</f>
        <v>10.3</v>
      </c>
      <c r="R39" s="2">
        <f>P39+Q39</f>
        <v>201.10000000000002</v>
      </c>
      <c r="S39" s="2">
        <f>S40+S41</f>
        <v>191.3</v>
      </c>
      <c r="T39" s="2">
        <f>T40+T41</f>
        <v>8.9</v>
      </c>
      <c r="U39" s="2">
        <f>S39+T39</f>
        <v>200.20000000000002</v>
      </c>
      <c r="V39" s="2">
        <f>V40+V41</f>
        <v>174.9</v>
      </c>
      <c r="W39" s="2">
        <f>W40+W41</f>
        <v>7.8</v>
      </c>
      <c r="X39" s="2">
        <f>V39+W39</f>
        <v>182.70000000000002</v>
      </c>
      <c r="Y39" s="2">
        <f>Y40+Y41</f>
        <v>148.4</v>
      </c>
      <c r="Z39" s="2">
        <f>Z40+Z41</f>
        <v>6.8</v>
      </c>
      <c r="AA39" s="2">
        <f>Y39+Z39</f>
        <v>155.20000000000002</v>
      </c>
      <c r="AB39" s="2">
        <f>AB40+AB41</f>
        <v>128.2</v>
      </c>
      <c r="AC39" s="2">
        <f>AC40+AC41</f>
        <v>6</v>
      </c>
      <c r="AD39" s="2">
        <f>AB39+AC39</f>
        <v>134.2</v>
      </c>
      <c r="AE39" s="2">
        <f>AE40+AE41</f>
        <v>119</v>
      </c>
      <c r="AF39" s="2">
        <f>AF40+AF41</f>
        <v>5.3</v>
      </c>
      <c r="AG39" s="2">
        <f>AE39+AF39</f>
        <v>124.3</v>
      </c>
      <c r="AH39" s="2">
        <f>AH40+AH41</f>
        <v>94.1</v>
      </c>
      <c r="AI39" s="2">
        <f>AI40+AI41</f>
        <v>4.4</v>
      </c>
      <c r="AJ39" s="2">
        <f>AH39+AI39</f>
        <v>98.5</v>
      </c>
      <c r="AK39" s="2">
        <f>AK40+AK41</f>
        <v>75</v>
      </c>
      <c r="AL39" s="2">
        <f>AL40+AL41</f>
        <v>3.2</v>
      </c>
      <c r="AM39" s="2">
        <f>AK39+AL39</f>
        <v>78.2</v>
      </c>
      <c r="AN39" s="2">
        <f>AN40+AN41</f>
        <v>75</v>
      </c>
      <c r="AO39" s="2">
        <f>AO40+AO41</f>
        <v>3.2</v>
      </c>
      <c r="AP39" s="2">
        <f>AN39+AO39</f>
        <v>78.2</v>
      </c>
      <c r="AQ39" s="137" t="s">
        <v>100</v>
      </c>
      <c r="AR39" s="138"/>
      <c r="AS39" s="139"/>
      <c r="AT39" s="15"/>
      <c r="AU39" s="15"/>
      <c r="AV39" s="15"/>
    </row>
    <row r="40" spans="1:48" ht="12.75" customHeight="1">
      <c r="A40" s="33"/>
      <c r="B40" s="124" t="s">
        <v>17</v>
      </c>
      <c r="C40" s="125"/>
      <c r="D40" s="3">
        <v>74.8</v>
      </c>
      <c r="E40" s="3">
        <v>7.7</v>
      </c>
      <c r="F40" s="3">
        <f>D40+E40</f>
        <v>82.5</v>
      </c>
      <c r="G40" s="3">
        <v>160.8</v>
      </c>
      <c r="H40" s="3">
        <v>9.8</v>
      </c>
      <c r="I40" s="3">
        <f>G40+H40</f>
        <v>170.60000000000002</v>
      </c>
      <c r="J40" s="3">
        <v>163.6</v>
      </c>
      <c r="K40" s="3">
        <v>10.7</v>
      </c>
      <c r="L40" s="3">
        <f>J40+K40</f>
        <v>174.29999999999998</v>
      </c>
      <c r="M40" s="3">
        <v>161.8</v>
      </c>
      <c r="N40" s="3">
        <v>9.4</v>
      </c>
      <c r="O40" s="3">
        <f>M40+N40</f>
        <v>171.20000000000002</v>
      </c>
      <c r="P40" s="3">
        <v>154.1</v>
      </c>
      <c r="Q40" s="3">
        <v>8.3</v>
      </c>
      <c r="R40" s="3">
        <f>P40+Q40</f>
        <v>162.4</v>
      </c>
      <c r="S40" s="3">
        <v>145.5</v>
      </c>
      <c r="T40" s="3">
        <v>7.7</v>
      </c>
      <c r="U40" s="3">
        <f>S40+T40</f>
        <v>153.2</v>
      </c>
      <c r="V40" s="3">
        <v>130.5</v>
      </c>
      <c r="W40" s="3">
        <v>7.1</v>
      </c>
      <c r="X40" s="3">
        <f>V40+W40</f>
        <v>137.6</v>
      </c>
      <c r="Y40" s="3">
        <v>112.3</v>
      </c>
      <c r="Z40" s="3">
        <v>6.3</v>
      </c>
      <c r="AA40" s="3">
        <f>Y40+Z40</f>
        <v>118.6</v>
      </c>
      <c r="AB40" s="3">
        <v>96.5</v>
      </c>
      <c r="AC40" s="3">
        <v>5.5</v>
      </c>
      <c r="AD40" s="3">
        <f>AB40+AC40</f>
        <v>102</v>
      </c>
      <c r="AE40" s="3">
        <v>77.7</v>
      </c>
      <c r="AF40" s="3">
        <v>3.3</v>
      </c>
      <c r="AG40" s="3">
        <f>AE40+AF40</f>
        <v>81</v>
      </c>
      <c r="AH40" s="3">
        <v>50.6</v>
      </c>
      <c r="AI40" s="3">
        <v>2.5</v>
      </c>
      <c r="AJ40" s="3">
        <f>AH40+AI40</f>
        <v>53.1</v>
      </c>
      <c r="AK40" s="3">
        <v>25.2</v>
      </c>
      <c r="AL40" s="3">
        <v>1.3</v>
      </c>
      <c r="AM40" s="3">
        <f>AK40+AL40</f>
        <v>26.5</v>
      </c>
      <c r="AN40" s="3">
        <v>25.2</v>
      </c>
      <c r="AO40" s="3">
        <v>1.3</v>
      </c>
      <c r="AP40" s="3">
        <f>AN40+AO40</f>
        <v>26.5</v>
      </c>
      <c r="AQ40" s="126" t="s">
        <v>18</v>
      </c>
      <c r="AR40" s="127"/>
      <c r="AS40" s="11"/>
      <c r="AT40" s="15"/>
      <c r="AU40" s="15"/>
      <c r="AV40" s="15"/>
    </row>
    <row r="41" spans="1:48" ht="12.75" customHeight="1">
      <c r="A41" s="33"/>
      <c r="B41" s="114" t="s">
        <v>19</v>
      </c>
      <c r="C41" s="115"/>
      <c r="D41" s="4">
        <v>59.4</v>
      </c>
      <c r="E41" s="4">
        <v>2.6</v>
      </c>
      <c r="F41" s="4">
        <f>D41+E41</f>
        <v>62</v>
      </c>
      <c r="G41" s="4">
        <v>37.9</v>
      </c>
      <c r="H41" s="4">
        <v>3.1</v>
      </c>
      <c r="I41" s="4">
        <f>G41+H41</f>
        <v>41</v>
      </c>
      <c r="J41" s="4">
        <v>43.1</v>
      </c>
      <c r="K41" s="4">
        <v>2.4</v>
      </c>
      <c r="L41" s="4">
        <f>J41+K41</f>
        <v>45.5</v>
      </c>
      <c r="M41" s="4">
        <v>49.9</v>
      </c>
      <c r="N41" s="4">
        <v>2.5</v>
      </c>
      <c r="O41" s="4">
        <f>M41+N41</f>
        <v>52.4</v>
      </c>
      <c r="P41" s="4">
        <v>36.7</v>
      </c>
      <c r="Q41" s="4">
        <v>2</v>
      </c>
      <c r="R41" s="4">
        <f>P41+Q41</f>
        <v>38.7</v>
      </c>
      <c r="S41" s="4">
        <v>45.8</v>
      </c>
      <c r="T41" s="4">
        <v>1.2</v>
      </c>
      <c r="U41" s="4">
        <f>S41+T41</f>
        <v>47</v>
      </c>
      <c r="V41" s="4">
        <v>44.4</v>
      </c>
      <c r="W41" s="4">
        <v>0.7</v>
      </c>
      <c r="X41" s="4">
        <f>V41+W41</f>
        <v>45.1</v>
      </c>
      <c r="Y41" s="4">
        <v>36.1</v>
      </c>
      <c r="Z41" s="4">
        <v>0.5</v>
      </c>
      <c r="AA41" s="4">
        <f>Y41+Z41</f>
        <v>36.6</v>
      </c>
      <c r="AB41" s="4">
        <v>31.7</v>
      </c>
      <c r="AC41" s="4">
        <v>0.5</v>
      </c>
      <c r="AD41" s="4">
        <f>AB41+AC41</f>
        <v>32.2</v>
      </c>
      <c r="AE41" s="4">
        <v>41.3</v>
      </c>
      <c r="AF41" s="4">
        <v>2</v>
      </c>
      <c r="AG41" s="4">
        <f>AE41+AF41</f>
        <v>43.3</v>
      </c>
      <c r="AH41" s="4">
        <v>43.5</v>
      </c>
      <c r="AI41" s="4">
        <v>1.9</v>
      </c>
      <c r="AJ41" s="4">
        <f>AH41+AI41</f>
        <v>45.4</v>
      </c>
      <c r="AK41" s="4">
        <v>49.8</v>
      </c>
      <c r="AL41" s="4">
        <v>1.9</v>
      </c>
      <c r="AM41" s="4">
        <f>AK41+AL41</f>
        <v>51.699999999999996</v>
      </c>
      <c r="AN41" s="4">
        <v>49.8</v>
      </c>
      <c r="AO41" s="4">
        <v>1.9</v>
      </c>
      <c r="AP41" s="4">
        <f>AN41+AO41</f>
        <v>51.699999999999996</v>
      </c>
      <c r="AQ41" s="116" t="s">
        <v>20</v>
      </c>
      <c r="AR41" s="117"/>
      <c r="AS41" s="11"/>
      <c r="AT41" s="15"/>
      <c r="AU41" s="15"/>
      <c r="AV41" s="15"/>
    </row>
    <row r="42" spans="1:48" ht="12.75">
      <c r="A42" s="22"/>
      <c r="B42" s="21"/>
      <c r="C42" s="21"/>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21"/>
      <c r="AR42" s="21"/>
      <c r="AS42" s="21"/>
      <c r="AT42" s="15"/>
      <c r="AU42" s="15"/>
      <c r="AV42" s="15"/>
    </row>
    <row r="43" spans="1:48" ht="12.75" customHeight="1">
      <c r="A43" s="128" t="s">
        <v>57</v>
      </c>
      <c r="B43" s="129"/>
      <c r="C43" s="130"/>
      <c r="D43" s="2">
        <v>4.7</v>
      </c>
      <c r="E43" s="2">
        <v>0</v>
      </c>
      <c r="F43" s="2">
        <f>D43+E43</f>
        <v>4.7</v>
      </c>
      <c r="G43" s="2">
        <v>4.7</v>
      </c>
      <c r="H43" s="2">
        <v>0</v>
      </c>
      <c r="I43" s="2">
        <f>G43+H43</f>
        <v>4.7</v>
      </c>
      <c r="J43" s="2">
        <v>0</v>
      </c>
      <c r="K43" s="2">
        <v>0</v>
      </c>
      <c r="L43" s="2">
        <f>J43+K43</f>
        <v>0</v>
      </c>
      <c r="M43" s="2">
        <v>13.4</v>
      </c>
      <c r="N43" s="2">
        <v>0</v>
      </c>
      <c r="O43" s="2">
        <f>M43+N43</f>
        <v>13.4</v>
      </c>
      <c r="P43" s="2">
        <v>4.6</v>
      </c>
      <c r="Q43" s="2">
        <v>0</v>
      </c>
      <c r="R43" s="2">
        <f>P43+Q43</f>
        <v>4.6</v>
      </c>
      <c r="S43" s="2">
        <v>4.8</v>
      </c>
      <c r="T43" s="2">
        <v>0</v>
      </c>
      <c r="U43" s="2">
        <f>S43+T43</f>
        <v>4.8</v>
      </c>
      <c r="V43" s="2">
        <v>0</v>
      </c>
      <c r="W43" s="2">
        <v>0</v>
      </c>
      <c r="X43" s="2">
        <f>V43+W43</f>
        <v>0</v>
      </c>
      <c r="Y43" s="2">
        <v>4.7</v>
      </c>
      <c r="Z43" s="2">
        <v>0</v>
      </c>
      <c r="AA43" s="2">
        <f>Y43+Z43</f>
        <v>4.7</v>
      </c>
      <c r="AB43" s="2">
        <v>0</v>
      </c>
      <c r="AC43" s="2">
        <v>0</v>
      </c>
      <c r="AD43" s="2">
        <f>AB43+AC43</f>
        <v>0</v>
      </c>
      <c r="AE43" s="2">
        <v>9</v>
      </c>
      <c r="AF43" s="2">
        <v>0</v>
      </c>
      <c r="AG43" s="2">
        <f>AE43+AF43</f>
        <v>9</v>
      </c>
      <c r="AH43" s="2">
        <v>9.1</v>
      </c>
      <c r="AI43" s="2">
        <v>0</v>
      </c>
      <c r="AJ43" s="2">
        <f>AH43+AI43</f>
        <v>9.1</v>
      </c>
      <c r="AK43" s="2">
        <v>4.7</v>
      </c>
      <c r="AL43" s="2">
        <v>0</v>
      </c>
      <c r="AM43" s="2">
        <f>AK43+AL43</f>
        <v>4.7</v>
      </c>
      <c r="AN43" s="9">
        <f>D43+G43+J43+M43+P43+S43+V43+Y43+AB43+AE43+AH43+AK43</f>
        <v>59.7</v>
      </c>
      <c r="AO43" s="9">
        <f>E43+H43+K43+N43+Q43+T43+W43+Z43+AC43+AF43+AI43</f>
        <v>0</v>
      </c>
      <c r="AP43" s="2">
        <f>AN43+AO43</f>
        <v>59.7</v>
      </c>
      <c r="AQ43" s="131" t="s">
        <v>58</v>
      </c>
      <c r="AR43" s="132"/>
      <c r="AS43" s="133"/>
      <c r="AT43" s="15"/>
      <c r="AU43" s="15"/>
      <c r="AV43" s="15"/>
    </row>
    <row r="44" spans="1:48" ht="9" customHeight="1">
      <c r="A44" s="89"/>
      <c r="B44" s="90"/>
      <c r="C44" s="91"/>
      <c r="D44" s="95"/>
      <c r="E44" s="96"/>
      <c r="F44" s="97"/>
      <c r="G44" s="95"/>
      <c r="H44" s="96"/>
      <c r="I44" s="97"/>
      <c r="J44" s="95"/>
      <c r="K44" s="96"/>
      <c r="L44" s="97"/>
      <c r="M44" s="95"/>
      <c r="N44" s="96"/>
      <c r="O44" s="97"/>
      <c r="P44" s="95"/>
      <c r="Q44" s="96"/>
      <c r="R44" s="97"/>
      <c r="S44" s="95"/>
      <c r="T44" s="96"/>
      <c r="U44" s="97"/>
      <c r="V44" s="95"/>
      <c r="W44" s="96"/>
      <c r="X44" s="97"/>
      <c r="Y44" s="95"/>
      <c r="Z44" s="96"/>
      <c r="AA44" s="97"/>
      <c r="AB44" s="95"/>
      <c r="AC44" s="96"/>
      <c r="AD44" s="97"/>
      <c r="AE44" s="95"/>
      <c r="AF44" s="96"/>
      <c r="AG44" s="97"/>
      <c r="AH44" s="95"/>
      <c r="AI44" s="96"/>
      <c r="AJ44" s="97"/>
      <c r="AK44" s="95"/>
      <c r="AL44" s="96"/>
      <c r="AM44" s="97"/>
      <c r="AN44" s="98"/>
      <c r="AO44" s="99"/>
      <c r="AP44" s="97"/>
      <c r="AQ44" s="92"/>
      <c r="AR44" s="93"/>
      <c r="AS44" s="94"/>
      <c r="AT44" s="15"/>
      <c r="AU44" s="15"/>
      <c r="AV44" s="15"/>
    </row>
    <row r="45" spans="1:45" ht="22.5" customHeight="1">
      <c r="A45" s="118" t="s">
        <v>107</v>
      </c>
      <c r="B45" s="119"/>
      <c r="C45" s="120"/>
      <c r="D45" s="80"/>
      <c r="E45" s="62"/>
      <c r="F45" s="81"/>
      <c r="G45" s="80"/>
      <c r="H45" s="62"/>
      <c r="I45" s="81"/>
      <c r="J45" s="80"/>
      <c r="K45" s="62"/>
      <c r="L45" s="81"/>
      <c r="M45" s="80"/>
      <c r="N45" s="62"/>
      <c r="O45" s="81"/>
      <c r="P45" s="80"/>
      <c r="Q45" s="62"/>
      <c r="R45" s="81"/>
      <c r="S45" s="80"/>
      <c r="T45" s="62"/>
      <c r="U45" s="81"/>
      <c r="V45" s="80"/>
      <c r="W45" s="62"/>
      <c r="X45" s="81"/>
      <c r="Y45" s="80"/>
      <c r="Z45" s="62"/>
      <c r="AA45" s="81"/>
      <c r="AB45" s="80"/>
      <c r="AC45" s="62"/>
      <c r="AD45" s="81"/>
      <c r="AE45" s="80"/>
      <c r="AF45" s="62"/>
      <c r="AG45" s="81"/>
      <c r="AH45" s="80"/>
      <c r="AI45" s="62"/>
      <c r="AJ45" s="81"/>
      <c r="AK45" s="80"/>
      <c r="AL45" s="62"/>
      <c r="AM45" s="81"/>
      <c r="AN45" s="80"/>
      <c r="AO45" s="62"/>
      <c r="AP45" s="81"/>
      <c r="AQ45" s="121" t="s">
        <v>108</v>
      </c>
      <c r="AR45" s="122"/>
      <c r="AS45" s="123"/>
    </row>
    <row r="46" spans="1:45" ht="12.75" customHeight="1">
      <c r="A46" s="7"/>
      <c r="B46" s="124" t="s">
        <v>109</v>
      </c>
      <c r="C46" s="125"/>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16.4</v>
      </c>
      <c r="W46" s="3">
        <v>0</v>
      </c>
      <c r="X46" s="3">
        <f>V46+W46</f>
        <v>16.4</v>
      </c>
      <c r="Y46" s="3">
        <v>9.6</v>
      </c>
      <c r="Z46" s="3">
        <v>0</v>
      </c>
      <c r="AA46" s="3">
        <f>Y46+Z46</f>
        <v>9.6</v>
      </c>
      <c r="AB46" s="3">
        <v>0</v>
      </c>
      <c r="AC46" s="3">
        <v>0</v>
      </c>
      <c r="AD46" s="3">
        <v>0</v>
      </c>
      <c r="AE46" s="3">
        <v>0</v>
      </c>
      <c r="AF46" s="3">
        <v>0</v>
      </c>
      <c r="AG46" s="3">
        <v>0</v>
      </c>
      <c r="AH46" s="3">
        <v>0</v>
      </c>
      <c r="AI46" s="3">
        <v>0</v>
      </c>
      <c r="AJ46" s="3">
        <v>0</v>
      </c>
      <c r="AK46" s="3">
        <v>0</v>
      </c>
      <c r="AL46" s="3">
        <v>0</v>
      </c>
      <c r="AM46" s="3">
        <v>0</v>
      </c>
      <c r="AN46" s="3">
        <v>0</v>
      </c>
      <c r="AO46" s="3">
        <v>0</v>
      </c>
      <c r="AP46" s="84">
        <f>AN46+AO46</f>
        <v>0</v>
      </c>
      <c r="AQ46" s="126" t="s">
        <v>110</v>
      </c>
      <c r="AR46" s="127"/>
      <c r="AS46" s="7"/>
    </row>
    <row r="47" spans="1:45" ht="12.75" customHeight="1">
      <c r="A47" s="7"/>
      <c r="B47" s="110" t="s">
        <v>111</v>
      </c>
      <c r="C47" s="111"/>
      <c r="D47" s="83">
        <v>0</v>
      </c>
      <c r="E47" s="83">
        <v>0</v>
      </c>
      <c r="F47" s="83">
        <v>0</v>
      </c>
      <c r="G47" s="83">
        <v>0</v>
      </c>
      <c r="H47" s="83">
        <v>0</v>
      </c>
      <c r="I47" s="83">
        <v>0</v>
      </c>
      <c r="J47" s="83">
        <v>0</v>
      </c>
      <c r="K47" s="83">
        <v>0</v>
      </c>
      <c r="L47" s="83">
        <v>0</v>
      </c>
      <c r="M47" s="83">
        <v>0</v>
      </c>
      <c r="N47" s="83">
        <v>0</v>
      </c>
      <c r="O47" s="83">
        <v>0</v>
      </c>
      <c r="P47" s="83">
        <v>0</v>
      </c>
      <c r="Q47" s="83">
        <v>0</v>
      </c>
      <c r="R47" s="83">
        <v>0</v>
      </c>
      <c r="S47" s="87">
        <v>16.4</v>
      </c>
      <c r="T47" s="83">
        <v>0</v>
      </c>
      <c r="U47" s="83">
        <f>S47+T47</f>
        <v>16.4</v>
      </c>
      <c r="V47" s="83">
        <v>0</v>
      </c>
      <c r="W47" s="83">
        <v>0</v>
      </c>
      <c r="X47" s="83">
        <v>0</v>
      </c>
      <c r="Y47" s="83">
        <v>0</v>
      </c>
      <c r="Z47" s="83">
        <v>0</v>
      </c>
      <c r="AA47" s="83">
        <v>0</v>
      </c>
      <c r="AB47" s="83">
        <v>0</v>
      </c>
      <c r="AC47" s="83">
        <v>0</v>
      </c>
      <c r="AD47" s="83">
        <v>0</v>
      </c>
      <c r="AE47" s="83">
        <v>0</v>
      </c>
      <c r="AF47" s="83">
        <v>0</v>
      </c>
      <c r="AG47" s="83">
        <v>0</v>
      </c>
      <c r="AH47" s="83">
        <v>0</v>
      </c>
      <c r="AI47" s="83">
        <v>0</v>
      </c>
      <c r="AJ47" s="83">
        <v>0</v>
      </c>
      <c r="AK47" s="83">
        <v>0</v>
      </c>
      <c r="AL47" s="83">
        <v>0</v>
      </c>
      <c r="AM47" s="83">
        <v>0</v>
      </c>
      <c r="AN47" s="83">
        <v>16.4</v>
      </c>
      <c r="AO47" s="83">
        <v>0</v>
      </c>
      <c r="AP47" s="85">
        <f>AN47+AO47</f>
        <v>16.4</v>
      </c>
      <c r="AQ47" s="112" t="s">
        <v>112</v>
      </c>
      <c r="AR47" s="113"/>
      <c r="AS47" s="7"/>
    </row>
    <row r="48" spans="1:45" ht="12.75" customHeight="1">
      <c r="A48" s="7"/>
      <c r="B48" s="110" t="s">
        <v>113</v>
      </c>
      <c r="C48" s="111"/>
      <c r="D48" s="83">
        <v>0</v>
      </c>
      <c r="E48" s="83">
        <v>0</v>
      </c>
      <c r="F48" s="83">
        <v>0</v>
      </c>
      <c r="G48" s="83">
        <v>0</v>
      </c>
      <c r="H48" s="83">
        <v>0</v>
      </c>
      <c r="I48" s="83">
        <v>0</v>
      </c>
      <c r="J48" s="83">
        <v>0</v>
      </c>
      <c r="K48" s="83">
        <v>0</v>
      </c>
      <c r="L48" s="83">
        <v>0</v>
      </c>
      <c r="M48" s="83">
        <v>0</v>
      </c>
      <c r="N48" s="83">
        <v>0</v>
      </c>
      <c r="O48" s="83">
        <v>0</v>
      </c>
      <c r="P48" s="83">
        <v>0</v>
      </c>
      <c r="Q48" s="83">
        <v>0</v>
      </c>
      <c r="R48" s="83">
        <v>0</v>
      </c>
      <c r="S48" s="83">
        <v>0</v>
      </c>
      <c r="T48" s="83">
        <v>0</v>
      </c>
      <c r="U48" s="83">
        <v>0</v>
      </c>
      <c r="V48" s="83">
        <v>6.8</v>
      </c>
      <c r="W48" s="83">
        <v>0</v>
      </c>
      <c r="X48" s="83">
        <f>V48+W48</f>
        <v>6.8</v>
      </c>
      <c r="Y48" s="83">
        <v>9.6</v>
      </c>
      <c r="Z48" s="83">
        <v>0</v>
      </c>
      <c r="AA48" s="83">
        <f>SUM(Y48:Z48)</f>
        <v>9.6</v>
      </c>
      <c r="AB48" s="83">
        <v>0</v>
      </c>
      <c r="AC48" s="83">
        <v>0</v>
      </c>
      <c r="AD48" s="83">
        <v>0</v>
      </c>
      <c r="AE48" s="83">
        <v>0</v>
      </c>
      <c r="AF48" s="83">
        <v>0</v>
      </c>
      <c r="AG48" s="83">
        <v>0</v>
      </c>
      <c r="AH48" s="83">
        <v>0</v>
      </c>
      <c r="AI48" s="83">
        <v>0</v>
      </c>
      <c r="AJ48" s="83">
        <v>0</v>
      </c>
      <c r="AK48" s="83">
        <v>0</v>
      </c>
      <c r="AL48" s="83">
        <v>0</v>
      </c>
      <c r="AM48" s="83">
        <v>0</v>
      </c>
      <c r="AN48" s="83">
        <v>16.4</v>
      </c>
      <c r="AO48" s="83">
        <v>0</v>
      </c>
      <c r="AP48" s="85">
        <f>AN48+AO48</f>
        <v>16.4</v>
      </c>
      <c r="AQ48" s="112" t="s">
        <v>114</v>
      </c>
      <c r="AR48" s="113"/>
      <c r="AS48" s="7"/>
    </row>
    <row r="49" spans="1:45" ht="12.75" customHeight="1">
      <c r="A49" s="7"/>
      <c r="B49" s="110" t="s">
        <v>119</v>
      </c>
      <c r="C49" s="111"/>
      <c r="D49" s="83">
        <v>0</v>
      </c>
      <c r="E49" s="83">
        <v>0</v>
      </c>
      <c r="F49" s="83">
        <v>0</v>
      </c>
      <c r="G49" s="83">
        <v>0</v>
      </c>
      <c r="H49" s="83">
        <v>0</v>
      </c>
      <c r="I49" s="83">
        <v>0</v>
      </c>
      <c r="J49" s="83">
        <v>0</v>
      </c>
      <c r="K49" s="83">
        <v>0</v>
      </c>
      <c r="L49" s="83">
        <v>0</v>
      </c>
      <c r="M49" s="83">
        <v>0</v>
      </c>
      <c r="N49" s="83">
        <v>0</v>
      </c>
      <c r="O49" s="83">
        <v>0</v>
      </c>
      <c r="P49" s="83">
        <v>0</v>
      </c>
      <c r="Q49" s="83">
        <v>0</v>
      </c>
      <c r="R49" s="83">
        <v>0</v>
      </c>
      <c r="S49" s="83">
        <v>0</v>
      </c>
      <c r="T49" s="83">
        <v>0</v>
      </c>
      <c r="U49" s="83">
        <v>0</v>
      </c>
      <c r="V49" s="83">
        <v>0</v>
      </c>
      <c r="W49" s="83">
        <v>0</v>
      </c>
      <c r="X49" s="83">
        <v>0</v>
      </c>
      <c r="Y49" s="83">
        <v>0</v>
      </c>
      <c r="Z49" s="83">
        <v>0</v>
      </c>
      <c r="AA49" s="83">
        <v>0</v>
      </c>
      <c r="AB49" s="83">
        <v>0</v>
      </c>
      <c r="AC49" s="83">
        <v>0</v>
      </c>
      <c r="AD49" s="83">
        <v>0</v>
      </c>
      <c r="AE49" s="83">
        <v>0</v>
      </c>
      <c r="AF49" s="83">
        <v>0</v>
      </c>
      <c r="AG49" s="83">
        <v>0</v>
      </c>
      <c r="AH49" s="83">
        <v>0</v>
      </c>
      <c r="AI49" s="83">
        <v>0</v>
      </c>
      <c r="AJ49" s="83">
        <v>0</v>
      </c>
      <c r="AK49" s="83">
        <v>0</v>
      </c>
      <c r="AL49" s="83">
        <v>0</v>
      </c>
      <c r="AM49" s="83">
        <v>0</v>
      </c>
      <c r="AN49" s="83">
        <v>0</v>
      </c>
      <c r="AO49" s="83">
        <v>0</v>
      </c>
      <c r="AP49" s="85">
        <f>AN49+AO49</f>
        <v>0</v>
      </c>
      <c r="AQ49" s="112" t="s">
        <v>120</v>
      </c>
      <c r="AR49" s="113"/>
      <c r="AS49" s="7"/>
    </row>
    <row r="50" spans="1:45" ht="12.75" customHeight="1">
      <c r="A50" s="82"/>
      <c r="B50" s="114" t="s">
        <v>115</v>
      </c>
      <c r="C50" s="115"/>
      <c r="D50" s="2">
        <v>0</v>
      </c>
      <c r="E50" s="2">
        <v>0</v>
      </c>
      <c r="F50" s="2">
        <v>0</v>
      </c>
      <c r="G50" s="2">
        <v>0</v>
      </c>
      <c r="H50" s="2">
        <v>0</v>
      </c>
      <c r="I50" s="2">
        <v>0</v>
      </c>
      <c r="J50" s="2">
        <v>0</v>
      </c>
      <c r="K50" s="2">
        <v>0</v>
      </c>
      <c r="L50" s="2">
        <v>0</v>
      </c>
      <c r="M50" s="2">
        <v>0</v>
      </c>
      <c r="N50" s="2">
        <v>0</v>
      </c>
      <c r="O50" s="2">
        <v>0</v>
      </c>
      <c r="P50" s="2">
        <v>0</v>
      </c>
      <c r="Q50" s="2">
        <v>0</v>
      </c>
      <c r="R50" s="2">
        <v>0</v>
      </c>
      <c r="S50" s="88">
        <v>16.4</v>
      </c>
      <c r="T50" s="2">
        <v>0</v>
      </c>
      <c r="U50" s="2">
        <f>SUM(U46:U49)</f>
        <v>16.4</v>
      </c>
      <c r="V50" s="2">
        <f>V46-V48</f>
        <v>9.599999999999998</v>
      </c>
      <c r="W50" s="2">
        <v>0</v>
      </c>
      <c r="X50" s="2">
        <f>V50+W50</f>
        <v>9.599999999999998</v>
      </c>
      <c r="Y50" s="2">
        <v>0</v>
      </c>
      <c r="Z50" s="2">
        <v>0</v>
      </c>
      <c r="AA50" s="2">
        <f>SUM(Y50:Z50)</f>
        <v>0</v>
      </c>
      <c r="AB50" s="2">
        <v>0</v>
      </c>
      <c r="AC50" s="2">
        <v>0</v>
      </c>
      <c r="AD50" s="2">
        <v>0</v>
      </c>
      <c r="AE50" s="2">
        <v>0</v>
      </c>
      <c r="AF50" s="2">
        <v>0</v>
      </c>
      <c r="AG50" s="2">
        <v>0</v>
      </c>
      <c r="AH50" s="2">
        <v>0</v>
      </c>
      <c r="AI50" s="2">
        <v>0</v>
      </c>
      <c r="AJ50" s="2">
        <v>0</v>
      </c>
      <c r="AK50" s="2">
        <v>0</v>
      </c>
      <c r="AL50" s="2">
        <v>0</v>
      </c>
      <c r="AM50" s="2">
        <v>0</v>
      </c>
      <c r="AN50" s="2">
        <f>AN47-AN48</f>
        <v>0</v>
      </c>
      <c r="AO50" s="2">
        <v>0</v>
      </c>
      <c r="AP50" s="86">
        <f>SUM(AN50:AO50)</f>
        <v>0</v>
      </c>
      <c r="AQ50" s="116" t="s">
        <v>116</v>
      </c>
      <c r="AR50" s="117"/>
      <c r="AS50" s="82"/>
    </row>
    <row r="51" spans="1:13" ht="12.75">
      <c r="A51" s="43" t="s">
        <v>21</v>
      </c>
      <c r="B51" s="16" t="s">
        <v>59</v>
      </c>
      <c r="C51" s="16"/>
      <c r="D51" s="12"/>
      <c r="E51" s="12"/>
      <c r="F51" s="12"/>
      <c r="G51" s="12"/>
      <c r="H51" s="12"/>
      <c r="I51" s="12"/>
      <c r="J51" s="12"/>
      <c r="K51" s="12"/>
      <c r="L51" s="12"/>
      <c r="M51" s="12"/>
    </row>
    <row r="52" spans="1:13" ht="12.75">
      <c r="A52" s="43"/>
      <c r="B52" s="16" t="s">
        <v>121</v>
      </c>
      <c r="C52" s="16"/>
      <c r="D52" s="12"/>
      <c r="E52" s="12"/>
      <c r="F52" s="12"/>
      <c r="G52" s="12"/>
      <c r="H52" s="12"/>
      <c r="I52" s="12"/>
      <c r="J52" s="12"/>
      <c r="K52" s="12"/>
      <c r="L52" s="12"/>
      <c r="M52" s="12"/>
    </row>
    <row r="53" spans="1:13" ht="12.75">
      <c r="A53" s="43" t="s">
        <v>36</v>
      </c>
      <c r="B53" s="17" t="s">
        <v>103</v>
      </c>
      <c r="C53" s="17"/>
      <c r="D53" s="12"/>
      <c r="E53" s="12"/>
      <c r="F53" s="12"/>
      <c r="G53" s="12"/>
      <c r="H53" s="12"/>
      <c r="I53" s="12"/>
      <c r="J53" s="12"/>
      <c r="K53" s="12"/>
      <c r="L53" s="12"/>
      <c r="M53" s="12"/>
    </row>
    <row r="54" spans="1:13" ht="12.75">
      <c r="A54" s="44"/>
      <c r="B54" s="17" t="s">
        <v>105</v>
      </c>
      <c r="C54" s="17"/>
      <c r="D54" s="12"/>
      <c r="E54" s="12"/>
      <c r="F54" s="12"/>
      <c r="G54" s="12"/>
      <c r="H54" s="12"/>
      <c r="I54" s="12"/>
      <c r="J54" s="12"/>
      <c r="K54" s="12"/>
      <c r="L54" s="12"/>
      <c r="M54" s="12"/>
    </row>
    <row r="55" spans="1:13" ht="12.75">
      <c r="A55" s="45" t="s">
        <v>22</v>
      </c>
      <c r="B55" s="17" t="s">
        <v>23</v>
      </c>
      <c r="C55" s="16"/>
      <c r="D55" s="12"/>
      <c r="E55" s="12"/>
      <c r="F55" s="12"/>
      <c r="G55" s="12"/>
      <c r="H55" s="12"/>
      <c r="I55" s="14" t="s">
        <v>126</v>
      </c>
      <c r="J55" s="16"/>
      <c r="K55" s="17"/>
      <c r="L55" s="46">
        <v>0</v>
      </c>
      <c r="M55" s="101" t="s">
        <v>127</v>
      </c>
    </row>
    <row r="56" spans="1:13" ht="12.75">
      <c r="A56" s="45"/>
      <c r="B56" s="17"/>
      <c r="C56" s="16"/>
      <c r="D56" s="12"/>
      <c r="E56" s="12"/>
      <c r="F56" s="12"/>
      <c r="G56" s="12"/>
      <c r="H56" s="12"/>
      <c r="I56" s="14" t="s">
        <v>64</v>
      </c>
      <c r="J56" s="16"/>
      <c r="K56" s="17"/>
      <c r="L56" s="46">
        <v>64</v>
      </c>
      <c r="M56" s="16" t="s">
        <v>39</v>
      </c>
    </row>
    <row r="57" spans="1:13" ht="12.75">
      <c r="A57" s="45"/>
      <c r="B57" s="18"/>
      <c r="C57" s="16"/>
      <c r="D57" s="12"/>
      <c r="E57" s="12"/>
      <c r="F57" s="12"/>
      <c r="G57" s="12"/>
      <c r="H57" s="12"/>
      <c r="I57" s="109" t="s">
        <v>124</v>
      </c>
      <c r="J57" s="109"/>
      <c r="K57" s="109"/>
      <c r="L57" s="46">
        <v>179886</v>
      </c>
      <c r="M57" s="16" t="s">
        <v>39</v>
      </c>
    </row>
    <row r="58" spans="1:13" ht="12.75">
      <c r="A58" s="45"/>
      <c r="B58" s="18"/>
      <c r="C58" s="16"/>
      <c r="D58" s="12"/>
      <c r="E58" s="12"/>
      <c r="F58" s="12"/>
      <c r="G58" s="12"/>
      <c r="H58" s="12"/>
      <c r="I58" s="100"/>
      <c r="J58" s="16"/>
      <c r="K58" s="16"/>
      <c r="L58" s="46"/>
      <c r="M58" s="16"/>
    </row>
    <row r="59" spans="1:13" ht="12.75">
      <c r="A59" s="43" t="s">
        <v>40</v>
      </c>
      <c r="B59" s="16" t="s">
        <v>60</v>
      </c>
      <c r="C59" s="16"/>
      <c r="D59" s="12"/>
      <c r="E59" s="12"/>
      <c r="F59" s="12"/>
      <c r="G59" s="12"/>
      <c r="H59" s="12"/>
      <c r="I59" s="100"/>
      <c r="J59" s="16"/>
      <c r="K59" s="16"/>
      <c r="L59" s="46"/>
      <c r="M59" s="16"/>
    </row>
    <row r="60" spans="1:13" ht="12.75">
      <c r="A60" s="45" t="s">
        <v>37</v>
      </c>
      <c r="B60" s="16" t="s">
        <v>104</v>
      </c>
      <c r="C60" s="16"/>
      <c r="D60" s="12"/>
      <c r="E60" s="12"/>
      <c r="F60" s="12"/>
      <c r="G60" s="12"/>
      <c r="H60" s="12"/>
      <c r="I60" s="12"/>
      <c r="J60" s="12"/>
      <c r="K60" s="12"/>
      <c r="L60" s="12"/>
      <c r="M60" s="12"/>
    </row>
    <row r="61" spans="1:13" ht="12.75">
      <c r="A61" s="45" t="s">
        <v>41</v>
      </c>
      <c r="B61" s="18" t="s">
        <v>61</v>
      </c>
      <c r="C61" s="16"/>
      <c r="D61" s="12"/>
      <c r="E61" s="12"/>
      <c r="F61" s="12"/>
      <c r="G61" s="12"/>
      <c r="H61" s="12"/>
      <c r="I61" s="12"/>
      <c r="J61" s="12"/>
      <c r="K61" s="12"/>
      <c r="L61" s="12"/>
      <c r="M61" s="12"/>
    </row>
    <row r="62" spans="1:13" ht="12.75">
      <c r="A62" s="12"/>
      <c r="B62" s="12"/>
      <c r="C62" s="12"/>
      <c r="D62" s="12"/>
      <c r="E62" s="12"/>
      <c r="F62" s="12"/>
      <c r="G62" s="12"/>
      <c r="H62" s="12"/>
      <c r="I62" s="12"/>
      <c r="J62" s="12"/>
      <c r="K62" s="12"/>
      <c r="L62" s="12"/>
      <c r="M62" s="12"/>
    </row>
  </sheetData>
  <mergeCells count="105">
    <mergeCell ref="A1:C1"/>
    <mergeCell ref="D1:AP1"/>
    <mergeCell ref="D2:AP2"/>
    <mergeCell ref="D3:AP3"/>
    <mergeCell ref="A4:C7"/>
    <mergeCell ref="D4:F5"/>
    <mergeCell ref="G4:I5"/>
    <mergeCell ref="J4:L5"/>
    <mergeCell ref="M4:O5"/>
    <mergeCell ref="P4:R5"/>
    <mergeCell ref="S4:U5"/>
    <mergeCell ref="V4:X5"/>
    <mergeCell ref="Y4:AA5"/>
    <mergeCell ref="AB4:AD5"/>
    <mergeCell ref="AE4:AG5"/>
    <mergeCell ref="AH4:AJ5"/>
    <mergeCell ref="AK4:AM5"/>
    <mergeCell ref="AN4:AP4"/>
    <mergeCell ref="AQ4:AS7"/>
    <mergeCell ref="AN5:AP5"/>
    <mergeCell ref="P9:R9"/>
    <mergeCell ref="S9:U9"/>
    <mergeCell ref="V9:X9"/>
    <mergeCell ref="A9:C9"/>
    <mergeCell ref="D9:F9"/>
    <mergeCell ref="G9:I9"/>
    <mergeCell ref="J9:L9"/>
    <mergeCell ref="AK9:AM9"/>
    <mergeCell ref="AN9:AP9"/>
    <mergeCell ref="AQ9:AS9"/>
    <mergeCell ref="A10:C10"/>
    <mergeCell ref="AQ10:AS10"/>
    <mergeCell ref="Y9:AA9"/>
    <mergeCell ref="AB9:AD9"/>
    <mergeCell ref="AE9:AG9"/>
    <mergeCell ref="AH9:AJ9"/>
    <mergeCell ref="M9:O9"/>
    <mergeCell ref="AN11:AP11"/>
    <mergeCell ref="AQ11:AS11"/>
    <mergeCell ref="A12:C12"/>
    <mergeCell ref="AQ12:AS12"/>
    <mergeCell ref="B13:C13"/>
    <mergeCell ref="AQ13:AR13"/>
    <mergeCell ref="B14:C14"/>
    <mergeCell ref="AQ14:AR14"/>
    <mergeCell ref="A16:C16"/>
    <mergeCell ref="AQ16:AS16"/>
    <mergeCell ref="B17:C17"/>
    <mergeCell ref="AQ17:AR17"/>
    <mergeCell ref="B20:C20"/>
    <mergeCell ref="AQ20:AR20"/>
    <mergeCell ref="B21:C21"/>
    <mergeCell ref="AQ21:AR21"/>
    <mergeCell ref="B22:C22"/>
    <mergeCell ref="AQ22:AR22"/>
    <mergeCell ref="A24:C24"/>
    <mergeCell ref="AQ24:AS24"/>
    <mergeCell ref="B25:C25"/>
    <mergeCell ref="AQ25:AR25"/>
    <mergeCell ref="B28:C28"/>
    <mergeCell ref="AQ28:AR28"/>
    <mergeCell ref="A33:C33"/>
    <mergeCell ref="AQ33:AS33"/>
    <mergeCell ref="B34:C34"/>
    <mergeCell ref="AQ34:AR34"/>
    <mergeCell ref="B35:C35"/>
    <mergeCell ref="AQ35:AR35"/>
    <mergeCell ref="A36:C36"/>
    <mergeCell ref="D36:F36"/>
    <mergeCell ref="G36:I36"/>
    <mergeCell ref="J36:L36"/>
    <mergeCell ref="M36:O36"/>
    <mergeCell ref="P36:R36"/>
    <mergeCell ref="S36:U36"/>
    <mergeCell ref="V36:X36"/>
    <mergeCell ref="AK36:AM36"/>
    <mergeCell ref="AN36:AP36"/>
    <mergeCell ref="AQ36:AS36"/>
    <mergeCell ref="A37:C37"/>
    <mergeCell ref="AQ37:AS37"/>
    <mergeCell ref="Y36:AA36"/>
    <mergeCell ref="AB36:AD36"/>
    <mergeCell ref="AE36:AG36"/>
    <mergeCell ref="AH36:AJ36"/>
    <mergeCell ref="A39:C39"/>
    <mergeCell ref="AQ39:AS39"/>
    <mergeCell ref="B40:C40"/>
    <mergeCell ref="AQ40:AR40"/>
    <mergeCell ref="B41:C41"/>
    <mergeCell ref="AQ41:AR41"/>
    <mergeCell ref="A43:C43"/>
    <mergeCell ref="AQ43:AS43"/>
    <mergeCell ref="A45:C45"/>
    <mergeCell ref="AQ45:AS45"/>
    <mergeCell ref="B46:C46"/>
    <mergeCell ref="AQ46:AR46"/>
    <mergeCell ref="B47:C47"/>
    <mergeCell ref="AQ47:AR47"/>
    <mergeCell ref="B48:C48"/>
    <mergeCell ref="AQ48:AR48"/>
    <mergeCell ref="I57:K57"/>
    <mergeCell ref="B49:C49"/>
    <mergeCell ref="AQ49:AR49"/>
    <mergeCell ref="B50:C50"/>
    <mergeCell ref="AQ50:AR50"/>
  </mergeCells>
  <printOptions horizontalCentered="1" verticalCentered="1"/>
  <pageMargins left="0" right="0" top="0" bottom="0" header="0" footer="0"/>
  <pageSetup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madeliedj</cp:lastModifiedBy>
  <cp:lastPrinted>2003-11-25T09:43:32Z</cp:lastPrinted>
  <dcterms:created xsi:type="dcterms:W3CDTF">2001-11-19T11:26:05Z</dcterms:created>
  <dcterms:modified xsi:type="dcterms:W3CDTF">2003-11-25T13:06:29Z</dcterms:modified>
  <cp:category/>
  <cp:version/>
  <cp:contentType/>
  <cp:contentStatus/>
</cp:coreProperties>
</file>