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activeTab="0"/>
  </bookViews>
  <sheets>
    <sheet name="992000" sheetId="1" r:id="rId1"/>
  </sheets>
  <definedNames/>
  <calcPr fullCalcOnLoad="1"/>
</workbook>
</file>

<file path=xl/sharedStrings.xml><?xml version="1.0" encoding="utf-8"?>
<sst xmlns="http://schemas.openxmlformats.org/spreadsheetml/2006/main" count="131" uniqueCount="94">
  <si>
    <t>Progressive/Progressief</t>
  </si>
  <si>
    <t>Eat/Eet</t>
  </si>
  <si>
    <t>Crush/Pers</t>
  </si>
  <si>
    <t>Total/Totaal</t>
  </si>
  <si>
    <t>(b) Acquisition</t>
  </si>
  <si>
    <t xml:space="preserve">Imported </t>
  </si>
  <si>
    <t>(c) Utilisation</t>
  </si>
  <si>
    <t>Oil &amp; Oilcake</t>
  </si>
  <si>
    <t>Peanut butter</t>
  </si>
  <si>
    <t>Sales for planting purposes</t>
  </si>
  <si>
    <t>Net sales(+)/purchases(-) of dealers</t>
  </si>
  <si>
    <t>Exports</t>
  </si>
  <si>
    <t>(f) Own unutilised stock</t>
  </si>
  <si>
    <t>Feb 2000</t>
  </si>
  <si>
    <t>Jan 2000</t>
  </si>
  <si>
    <t>Nov 1999</t>
  </si>
  <si>
    <t>Aug 1999</t>
  </si>
  <si>
    <t>Jul 1999</t>
  </si>
  <si>
    <t>Jun 1999</t>
  </si>
  <si>
    <t>Apr 1999</t>
  </si>
  <si>
    <t>Prog Mrt 1999 - Feb 2000</t>
  </si>
  <si>
    <t>Direct eatable market/End-users</t>
  </si>
  <si>
    <t>31 Jan 2000</t>
  </si>
  <si>
    <t>31 Aug 1999</t>
  </si>
  <si>
    <t>30 Apr 1999</t>
  </si>
  <si>
    <t>30 Nov 1999</t>
  </si>
  <si>
    <t>29 Feb 2000</t>
  </si>
  <si>
    <t xml:space="preserve">(1)  As declared by collaborators.  Although everything has been done to ensure the accuracy of the information, SAGIS does not take any  responsibility for actions or losses that might occur as a result of the usage of this information. /  </t>
  </si>
  <si>
    <t xml:space="preserve">       Soos verskaf deur medewerkers.  Alhoewel alles gedoen is om te verseker dat die inligting korrek is, aanvaar SAGIS geen verantwoordelikheid vir enige aksies of verliese as gevolg van die inligting wat gebruik is nie.</t>
  </si>
  <si>
    <t>(2)  Excluding stock in transit. / Uitgesluit voorraad in transito.</t>
  </si>
  <si>
    <t>(3)  Includes a portion of the production of developing producers - the balance will not necessarily be included here. /  Ingesluit 'n deel van produksie van opkomende produsente - die balans sal nie noodwendig hier ingesluit wees nie.</t>
  </si>
  <si>
    <t>(4)  Producer stock not included in (a), (b), (e) and (f). A degree of double counting may be included due to silo certificate exchange and back-to-back transactions. / Produsentevoorraad nie ingesluit in (a), (b), (e) en (f) nie. 'n Mate van</t>
  </si>
  <si>
    <t xml:space="preserve">       dubbeltelling mag hier voorkom as gevolg van silo-sertifikaatverwisseling en rug-aan-rug verkooptransaksies.</t>
  </si>
  <si>
    <t>Surplus(-)/Defecit(+)(1)</t>
  </si>
  <si>
    <t xml:space="preserve"> Ingevoer </t>
  </si>
  <si>
    <t>(c) Aanwending</t>
  </si>
  <si>
    <t>Olie &amp; Olie koek</t>
  </si>
  <si>
    <t>Grondboonbotter</t>
  </si>
  <si>
    <t>Direkte eetmark</t>
  </si>
  <si>
    <t>Verkope vir plantdoeleindes</t>
  </si>
  <si>
    <t>(d) Diverse</t>
  </si>
  <si>
    <t>Netto verkope(+)/Aankope(-) handel</t>
  </si>
  <si>
    <t>Uitvoere</t>
  </si>
  <si>
    <t>(e) Onaangewende voorraad(a+b-c-d)</t>
  </si>
  <si>
    <t>(f) Eie onaangewende voorraad</t>
  </si>
  <si>
    <t>Aankope vanaf produsente (3)</t>
  </si>
  <si>
    <t>30 Jun 1999</t>
  </si>
  <si>
    <t>31 Jul 1999</t>
  </si>
  <si>
    <t>Surplus(-)/Tekort(+) (1)</t>
  </si>
  <si>
    <r>
      <t xml:space="preserve">(a) Opening stock </t>
    </r>
    <r>
      <rPr>
        <sz val="12"/>
        <rFont val="Arial"/>
        <family val="2"/>
      </rPr>
      <t>(2)</t>
    </r>
  </si>
  <si>
    <r>
      <t xml:space="preserve">(a) Beginvoorraad </t>
    </r>
    <r>
      <rPr>
        <sz val="12"/>
        <rFont val="Arial"/>
        <family val="2"/>
      </rPr>
      <t>(2)</t>
    </r>
  </si>
  <si>
    <r>
      <t>Eindvoorraad verklaar</t>
    </r>
    <r>
      <rPr>
        <sz val="12"/>
        <rFont val="Arial"/>
        <family val="2"/>
      </rPr>
      <t>:</t>
    </r>
  </si>
  <si>
    <t xml:space="preserve">Groundnuts/Grondbone - 1999/2000 Marketing Year (Mar - Feb)/1999/2000-Bemarkingsjaar (Mrt - Feb) (1) </t>
  </si>
  <si>
    <t>Mar/Mrt 1999</t>
  </si>
  <si>
    <t>May/Mei 1999</t>
  </si>
  <si>
    <t>Sep 1999</t>
  </si>
  <si>
    <t>Oct/Okt 1999</t>
  </si>
  <si>
    <t>Dec/Des 1999</t>
  </si>
  <si>
    <t>(b) Verkryging</t>
  </si>
  <si>
    <t>(e) Unitilised stock (a+b-c-d)</t>
  </si>
  <si>
    <t>Stores, traders</t>
  </si>
  <si>
    <t>31 Mar/Mrt 1999</t>
  </si>
  <si>
    <t>31 May/Mei 1999</t>
  </si>
  <si>
    <t>30 Sep 1999</t>
  </si>
  <si>
    <t>31 Oct/Okt 1999</t>
  </si>
  <si>
    <t>31 Dec/Des 1999</t>
  </si>
  <si>
    <t>Opbergers, handelaars</t>
  </si>
  <si>
    <r>
      <t>(g) Produsentevoorraad</t>
    </r>
    <r>
      <rPr>
        <sz val="12"/>
        <rFont val="Arial"/>
        <family val="2"/>
      </rPr>
      <t xml:space="preserve"> (4)</t>
    </r>
  </si>
  <si>
    <r>
      <t>(h) Totale voorraad</t>
    </r>
    <r>
      <rPr>
        <sz val="12"/>
        <rFont val="Arial"/>
        <family val="2"/>
      </rPr>
      <t xml:space="preserve"> (f)+(g)</t>
    </r>
  </si>
  <si>
    <r>
      <t>(h) Total stock</t>
    </r>
    <r>
      <rPr>
        <sz val="12"/>
        <rFont val="Arial"/>
        <family val="2"/>
      </rPr>
      <t xml:space="preserve"> (f)+(g)</t>
    </r>
  </si>
  <si>
    <t>Ending stock declared:</t>
  </si>
  <si>
    <t>(5)  Producer deliveries during Mar 1999 - Feb 2000: 124 043t. / Produsentelewerings gedurende Mrt 1999 - Feb 2000: 124 043t.</t>
  </si>
  <si>
    <t>(d) Sundries</t>
  </si>
  <si>
    <r>
      <t>(g) Producer stock</t>
    </r>
    <r>
      <rPr>
        <sz val="12"/>
        <rFont val="Arial"/>
        <family val="2"/>
      </rPr>
      <t xml:space="preserve"> (4)</t>
    </r>
  </si>
  <si>
    <t>Processors</t>
  </si>
  <si>
    <t>Verwerkers</t>
  </si>
  <si>
    <r>
      <t>Purchases from producers</t>
    </r>
    <r>
      <rPr>
        <sz val="12"/>
        <rFont val="Arial"/>
        <family val="2"/>
      </rPr>
      <t xml:space="preserve"> (3)</t>
    </r>
  </si>
  <si>
    <t xml:space="preserve">Monthly announcement of information/Maandelikse bekendmaking van inligting                   </t>
  </si>
  <si>
    <t xml:space="preserve"> 000t</t>
  </si>
  <si>
    <t>1 Mar/Mrt 1999</t>
  </si>
  <si>
    <t>1 Apr 1999</t>
  </si>
  <si>
    <t>1 May/Mei 1999</t>
  </si>
  <si>
    <t>1 Jun 1999</t>
  </si>
  <si>
    <t>1 Jul 1999</t>
  </si>
  <si>
    <t>1 Aug 1999</t>
  </si>
  <si>
    <t>1 Sep 1999</t>
  </si>
  <si>
    <t>1 Oct/Okt 1999</t>
  </si>
  <si>
    <t>1 Nov 1999</t>
  </si>
  <si>
    <t>1 Dec/Des 1999</t>
  </si>
  <si>
    <t>1 Jan 2000</t>
  </si>
  <si>
    <t>1 Feb 2000</t>
  </si>
  <si>
    <t>1 Mrt 1999</t>
  </si>
  <si>
    <t>SMI-04/2000</t>
  </si>
  <si>
    <t>28/04/2000</t>
  </si>
</sst>
</file>

<file path=xl/styles.xml><?xml version="1.0" encoding="utf-8"?>
<styleSheet xmlns="http://schemas.openxmlformats.org/spreadsheetml/2006/main">
  <numFmts count="24">
    <numFmt numFmtId="5" formatCode="&quot;TT$&quot;#,##0_);\(&quot;TT$&quot;#,##0\)"/>
    <numFmt numFmtId="6" formatCode="&quot;TT$&quot;#,##0_);[Red]\(&quot;TT$&quot;#,##0\)"/>
    <numFmt numFmtId="7" formatCode="&quot;TT$&quot;#,##0.00_);\(&quot;TT$&quot;#,##0.00\)"/>
    <numFmt numFmtId="8" formatCode="&quot;TT$&quot;#,##0.00_);[Red]\(&quot;TT$&quot;#,##0.00\)"/>
    <numFmt numFmtId="42" formatCode="_(&quot;TT$&quot;* #,##0_);_(&quot;TT$&quot;* \(#,##0\);_(&quot;TT$&quot;* &quot;-&quot;_);_(@_)"/>
    <numFmt numFmtId="41" formatCode="_(* #,##0_);_(* \(#,##0\);_(* &quot;-&quot;_);_(@_)"/>
    <numFmt numFmtId="44" formatCode="_(&quot;TT$&quot;* #,##0.00_);_(&quot;TT$&quot;* \(#,##0.00\);_(&quot;T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
    <numFmt numFmtId="179" formatCode="0.0"/>
  </numFmts>
  <fonts count="8">
    <font>
      <sz val="10"/>
      <name val="Arial"/>
      <family val="0"/>
    </font>
    <font>
      <sz val="12"/>
      <name val="Arial"/>
      <family val="0"/>
    </font>
    <font>
      <b/>
      <sz val="12"/>
      <name val="Arial"/>
      <family val="2"/>
    </font>
    <font>
      <sz val="18"/>
      <name val="Arial"/>
      <family val="2"/>
    </font>
    <font>
      <sz val="16"/>
      <name val="Arial"/>
      <family val="2"/>
    </font>
    <font>
      <i/>
      <sz val="12"/>
      <name val="Arial"/>
      <family val="2"/>
    </font>
    <font>
      <b/>
      <sz val="12"/>
      <name val="Stylus"/>
      <family val="0"/>
    </font>
    <font>
      <b/>
      <sz val="10"/>
      <name val="Arial"/>
      <family val="2"/>
    </font>
  </fonts>
  <fills count="2">
    <fill>
      <patternFill/>
    </fill>
    <fill>
      <patternFill patternType="gray125"/>
    </fill>
  </fills>
  <borders count="44">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style="medium"/>
      <right style="thin"/>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thin"/>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style="thin"/>
      <right style="thin"/>
      <top>
        <color indexed="63"/>
      </top>
      <bottom style="medium"/>
    </border>
    <border>
      <left style="thin"/>
      <right style="thin"/>
      <top style="medium"/>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thin"/>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51">
    <xf numFmtId="0" fontId="0" fillId="0" borderId="0" xfId="0" applyAlignment="1">
      <alignment/>
    </xf>
    <xf numFmtId="178" fontId="1" fillId="0" borderId="0" xfId="0" applyNumberFormat="1" applyFont="1" applyAlignment="1">
      <alignment/>
    </xf>
    <xf numFmtId="178" fontId="2" fillId="0" borderId="0" xfId="0" applyNumberFormat="1" applyFont="1" applyAlignment="1">
      <alignment/>
    </xf>
    <xf numFmtId="178" fontId="3" fillId="0" borderId="1" xfId="0" applyNumberFormat="1" applyFont="1" applyBorder="1" applyAlignment="1">
      <alignment/>
    </xf>
    <xf numFmtId="178" fontId="3" fillId="0" borderId="0" xfId="0" applyNumberFormat="1" applyFont="1" applyBorder="1" applyAlignment="1">
      <alignment/>
    </xf>
    <xf numFmtId="178" fontId="0" fillId="0" borderId="2" xfId="0" applyNumberFormat="1" applyFont="1" applyBorder="1" applyAlignment="1">
      <alignment/>
    </xf>
    <xf numFmtId="178" fontId="0" fillId="0" borderId="0" xfId="0" applyNumberFormat="1" applyFont="1" applyBorder="1" applyAlignment="1">
      <alignment/>
    </xf>
    <xf numFmtId="178" fontId="0" fillId="0" borderId="0" xfId="0" applyNumberFormat="1" applyFont="1" applyBorder="1" applyAlignment="1">
      <alignment/>
    </xf>
    <xf numFmtId="178" fontId="0" fillId="0" borderId="0" xfId="0" applyNumberFormat="1" applyFont="1" applyAlignment="1">
      <alignment/>
    </xf>
    <xf numFmtId="178" fontId="4" fillId="0" borderId="0" xfId="0" applyNumberFormat="1" applyFont="1" applyAlignment="1">
      <alignment horizontal="center"/>
    </xf>
    <xf numFmtId="178" fontId="4" fillId="0" borderId="0" xfId="0" applyNumberFormat="1" applyFont="1" applyFill="1" applyBorder="1" applyAlignment="1">
      <alignment horizontal="center"/>
    </xf>
    <xf numFmtId="0" fontId="1" fillId="0" borderId="2" xfId="0" applyFont="1" applyBorder="1" applyAlignment="1">
      <alignment horizontal="center"/>
    </xf>
    <xf numFmtId="178" fontId="1" fillId="0" borderId="0" xfId="0" applyNumberFormat="1" applyFont="1" applyBorder="1" applyAlignment="1">
      <alignment/>
    </xf>
    <xf numFmtId="178" fontId="1" fillId="0" borderId="2" xfId="0" applyNumberFormat="1" applyFont="1" applyBorder="1" applyAlignment="1">
      <alignment/>
    </xf>
    <xf numFmtId="178" fontId="1" fillId="0" borderId="3" xfId="0" applyNumberFormat="1" applyFont="1" applyBorder="1" applyAlignment="1">
      <alignment/>
    </xf>
    <xf numFmtId="178" fontId="2" fillId="0" borderId="1" xfId="0" applyNumberFormat="1" applyFont="1" applyBorder="1" applyAlignment="1">
      <alignment/>
    </xf>
    <xf numFmtId="178" fontId="1" fillId="0" borderId="1" xfId="0" applyNumberFormat="1" applyFont="1" applyBorder="1" applyAlignment="1">
      <alignment/>
    </xf>
    <xf numFmtId="178" fontId="1" fillId="0" borderId="4" xfId="0" applyNumberFormat="1" applyFont="1" applyBorder="1" applyAlignment="1">
      <alignment/>
    </xf>
    <xf numFmtId="178" fontId="1" fillId="0" borderId="0" xfId="0" applyNumberFormat="1" applyFont="1" applyAlignment="1">
      <alignment/>
    </xf>
    <xf numFmtId="178" fontId="1" fillId="0" borderId="5" xfId="0" applyNumberFormat="1" applyFont="1" applyBorder="1" applyAlignment="1">
      <alignment/>
    </xf>
    <xf numFmtId="178" fontId="2" fillId="0" borderId="0" xfId="0" applyNumberFormat="1" applyFont="1" applyBorder="1" applyAlignment="1">
      <alignment/>
    </xf>
    <xf numFmtId="178" fontId="1" fillId="0" borderId="6" xfId="0" applyNumberFormat="1" applyFont="1" applyBorder="1" applyAlignment="1">
      <alignment horizontal="center"/>
    </xf>
    <xf numFmtId="178" fontId="1" fillId="0" borderId="7" xfId="0" applyNumberFormat="1" applyFont="1" applyBorder="1" applyAlignment="1">
      <alignment horizontal="center"/>
    </xf>
    <xf numFmtId="178" fontId="1" fillId="0" borderId="8" xfId="0" applyNumberFormat="1" applyFont="1" applyBorder="1" applyAlignment="1">
      <alignment horizontal="center"/>
    </xf>
    <xf numFmtId="178" fontId="1" fillId="0" borderId="5" xfId="0" applyNumberFormat="1" applyFont="1" applyBorder="1" applyAlignment="1" quotePrefix="1">
      <alignment/>
    </xf>
    <xf numFmtId="178" fontId="1" fillId="0" borderId="9" xfId="0" applyNumberFormat="1" applyFont="1" applyBorder="1" applyAlignment="1">
      <alignment/>
    </xf>
    <xf numFmtId="178" fontId="1" fillId="0" borderId="10" xfId="0" applyNumberFormat="1" applyFont="1" applyBorder="1" applyAlignment="1">
      <alignment horizontal="center"/>
    </xf>
    <xf numFmtId="178" fontId="1" fillId="0" borderId="2" xfId="0" applyNumberFormat="1" applyFont="1" applyBorder="1" applyAlignment="1">
      <alignment horizontal="center"/>
    </xf>
    <xf numFmtId="178" fontId="1" fillId="0" borderId="10" xfId="0" applyNumberFormat="1" applyFont="1" applyBorder="1" applyAlignment="1">
      <alignment/>
    </xf>
    <xf numFmtId="178" fontId="1" fillId="0" borderId="8" xfId="0" applyNumberFormat="1" applyFont="1" applyBorder="1" applyAlignment="1">
      <alignment/>
    </xf>
    <xf numFmtId="178" fontId="2" fillId="0" borderId="3" xfId="0" applyNumberFormat="1" applyFont="1" applyBorder="1" applyAlignment="1">
      <alignment/>
    </xf>
    <xf numFmtId="179" fontId="1" fillId="0" borderId="11" xfId="0" applyNumberFormat="1" applyFont="1" applyBorder="1" applyAlignment="1">
      <alignment/>
    </xf>
    <xf numFmtId="179" fontId="1" fillId="0" borderId="12" xfId="0" applyNumberFormat="1" applyFont="1" applyBorder="1" applyAlignment="1">
      <alignment/>
    </xf>
    <xf numFmtId="179" fontId="1" fillId="0" borderId="13" xfId="0" applyNumberFormat="1" applyFont="1" applyBorder="1" applyAlignment="1">
      <alignment/>
    </xf>
    <xf numFmtId="179" fontId="1" fillId="0" borderId="14" xfId="0" applyNumberFormat="1" applyFont="1" applyBorder="1" applyAlignment="1">
      <alignment/>
    </xf>
    <xf numFmtId="178" fontId="2" fillId="0" borderId="1" xfId="0" applyNumberFormat="1" applyFont="1" applyBorder="1" applyAlignment="1">
      <alignment horizontal="right"/>
    </xf>
    <xf numFmtId="178" fontId="2" fillId="0" borderId="3" xfId="0" applyNumberFormat="1" applyFont="1" applyBorder="1" applyAlignment="1">
      <alignment horizontal="right"/>
    </xf>
    <xf numFmtId="178" fontId="2" fillId="0" borderId="5" xfId="0" applyNumberFormat="1" applyFont="1" applyBorder="1" applyAlignment="1">
      <alignment/>
    </xf>
    <xf numFmtId="178" fontId="1" fillId="0" borderId="0" xfId="0" applyNumberFormat="1" applyFont="1" applyBorder="1" applyAlignment="1">
      <alignment horizontal="right"/>
    </xf>
    <xf numFmtId="179" fontId="1" fillId="0" borderId="15" xfId="0" applyNumberFormat="1" applyFont="1" applyBorder="1" applyAlignment="1">
      <alignment/>
    </xf>
    <xf numFmtId="179" fontId="1" fillId="0" borderId="16" xfId="0" applyNumberFormat="1" applyFont="1" applyBorder="1" applyAlignment="1">
      <alignment/>
    </xf>
    <xf numFmtId="179" fontId="1" fillId="0" borderId="17" xfId="0" applyNumberFormat="1" applyFont="1" applyBorder="1" applyAlignment="1">
      <alignment/>
    </xf>
    <xf numFmtId="179" fontId="1" fillId="0" borderId="18" xfId="0" applyNumberFormat="1" applyFont="1" applyBorder="1" applyAlignment="1">
      <alignment/>
    </xf>
    <xf numFmtId="178" fontId="2" fillId="0" borderId="2" xfId="0" applyNumberFormat="1" applyFont="1" applyBorder="1" applyAlignment="1">
      <alignment horizontal="right"/>
    </xf>
    <xf numFmtId="178" fontId="5" fillId="0" borderId="3" xfId="0" applyNumberFormat="1" applyFont="1" applyBorder="1" applyAlignment="1">
      <alignment/>
    </xf>
    <xf numFmtId="179" fontId="1" fillId="0" borderId="19" xfId="0" applyNumberFormat="1" applyFont="1" applyBorder="1" applyAlignment="1">
      <alignment/>
    </xf>
    <xf numFmtId="179" fontId="1" fillId="0" borderId="20" xfId="0" applyNumberFormat="1" applyFont="1" applyBorder="1" applyAlignment="1">
      <alignment/>
    </xf>
    <xf numFmtId="179" fontId="1" fillId="0" borderId="21" xfId="0" applyNumberFormat="1" applyFont="1" applyBorder="1" applyAlignment="1">
      <alignment/>
    </xf>
    <xf numFmtId="178" fontId="5" fillId="0" borderId="1" xfId="0" applyNumberFormat="1" applyFont="1" applyBorder="1" applyAlignment="1">
      <alignment horizontal="right"/>
    </xf>
    <xf numFmtId="178" fontId="5" fillId="0" borderId="4" xfId="0" applyNumberFormat="1" applyFont="1" applyBorder="1" applyAlignment="1">
      <alignment horizontal="right"/>
    </xf>
    <xf numFmtId="178" fontId="5" fillId="0" borderId="10" xfId="0" applyNumberFormat="1" applyFont="1" applyBorder="1" applyAlignment="1">
      <alignment horizontal="left"/>
    </xf>
    <xf numFmtId="178" fontId="5" fillId="0" borderId="2" xfId="0" applyNumberFormat="1" applyFont="1" applyBorder="1" applyAlignment="1">
      <alignment horizontal="left"/>
    </xf>
    <xf numFmtId="178" fontId="1" fillId="0" borderId="2" xfId="0" applyNumberFormat="1" applyFont="1" applyBorder="1" applyAlignment="1">
      <alignment horizontal="left"/>
    </xf>
    <xf numFmtId="179" fontId="1" fillId="0" borderId="6" xfId="0" applyNumberFormat="1" applyFont="1" applyBorder="1" applyAlignment="1">
      <alignment/>
    </xf>
    <xf numFmtId="179" fontId="1" fillId="0" borderId="7" xfId="0" applyNumberFormat="1" applyFont="1" applyBorder="1" applyAlignment="1">
      <alignment/>
    </xf>
    <xf numFmtId="179" fontId="1" fillId="0" borderId="22" xfId="0" applyNumberFormat="1" applyFont="1" applyBorder="1" applyAlignment="1">
      <alignment/>
    </xf>
    <xf numFmtId="179" fontId="1" fillId="0" borderId="23" xfId="0" applyNumberFormat="1" applyFont="1" applyBorder="1" applyAlignment="1">
      <alignment/>
    </xf>
    <xf numFmtId="178" fontId="5" fillId="0" borderId="2" xfId="0" applyNumberFormat="1" applyFont="1" applyBorder="1" applyAlignment="1">
      <alignment horizontal="right"/>
    </xf>
    <xf numFmtId="179" fontId="1" fillId="0" borderId="3" xfId="0" applyNumberFormat="1" applyFont="1" applyBorder="1" applyAlignment="1">
      <alignment/>
    </xf>
    <xf numFmtId="179" fontId="1" fillId="0" borderId="24" xfId="0" applyNumberFormat="1" applyFont="1" applyBorder="1" applyAlignment="1">
      <alignment/>
    </xf>
    <xf numFmtId="178" fontId="2" fillId="0" borderId="0" xfId="0" applyNumberFormat="1" applyFont="1" applyBorder="1" applyAlignment="1">
      <alignment horizontal="right"/>
    </xf>
    <xf numFmtId="178" fontId="1" fillId="0" borderId="1" xfId="0" applyNumberFormat="1" applyFont="1" applyBorder="1" applyAlignment="1">
      <alignment horizontal="right"/>
    </xf>
    <xf numFmtId="178" fontId="1" fillId="0" borderId="4" xfId="0" applyNumberFormat="1" applyFont="1" applyBorder="1" applyAlignment="1">
      <alignment horizontal="right"/>
    </xf>
    <xf numFmtId="179" fontId="1" fillId="0" borderId="25" xfId="0" applyNumberFormat="1" applyFont="1" applyBorder="1" applyAlignment="1">
      <alignment/>
    </xf>
    <xf numFmtId="179" fontId="1" fillId="0" borderId="9" xfId="0" applyNumberFormat="1" applyFont="1" applyBorder="1" applyAlignment="1">
      <alignment/>
    </xf>
    <xf numFmtId="179" fontId="1" fillId="0" borderId="0" xfId="0" applyNumberFormat="1" applyFont="1" applyBorder="1" applyAlignment="1">
      <alignment/>
    </xf>
    <xf numFmtId="178" fontId="1" fillId="0" borderId="9" xfId="0" applyNumberFormat="1" applyFont="1" applyBorder="1" applyAlignment="1">
      <alignment horizontal="right"/>
    </xf>
    <xf numFmtId="179" fontId="1" fillId="0" borderId="8" xfId="0" applyNumberFormat="1" applyFont="1" applyBorder="1" applyAlignment="1">
      <alignment/>
    </xf>
    <xf numFmtId="178" fontId="1" fillId="0" borderId="2" xfId="0" applyNumberFormat="1" applyFont="1" applyBorder="1" applyAlignment="1">
      <alignment horizontal="right"/>
    </xf>
    <xf numFmtId="178" fontId="1" fillId="0" borderId="8" xfId="0" applyNumberFormat="1" applyFont="1" applyBorder="1" applyAlignment="1">
      <alignment horizontal="right"/>
    </xf>
    <xf numFmtId="178" fontId="1" fillId="0" borderId="3" xfId="0" applyNumberFormat="1" applyFont="1" applyBorder="1" applyAlignment="1">
      <alignment horizontal="right"/>
    </xf>
    <xf numFmtId="178" fontId="1" fillId="0" borderId="5" xfId="0" applyNumberFormat="1" applyFont="1" applyBorder="1" applyAlignment="1">
      <alignment horizontal="right"/>
    </xf>
    <xf numFmtId="178" fontId="2" fillId="0" borderId="10" xfId="0" applyNumberFormat="1" applyFont="1" applyBorder="1" applyAlignment="1">
      <alignment/>
    </xf>
    <xf numFmtId="178" fontId="1" fillId="0" borderId="10" xfId="0" applyNumberFormat="1" applyFont="1" applyBorder="1" applyAlignment="1">
      <alignment horizontal="right"/>
    </xf>
    <xf numFmtId="178" fontId="2" fillId="0" borderId="26" xfId="0" applyNumberFormat="1" applyFont="1" applyBorder="1" applyAlignment="1">
      <alignment horizontal="left"/>
    </xf>
    <xf numFmtId="178" fontId="2" fillId="0" borderId="27" xfId="0" applyNumberFormat="1" applyFont="1" applyBorder="1" applyAlignment="1">
      <alignment horizontal="left"/>
    </xf>
    <xf numFmtId="178" fontId="2" fillId="0" borderId="14" xfId="0" applyNumberFormat="1" applyFont="1" applyBorder="1" applyAlignment="1">
      <alignment horizontal="left"/>
    </xf>
    <xf numFmtId="179" fontId="1" fillId="0" borderId="27" xfId="0" applyNumberFormat="1" applyFont="1" applyBorder="1" applyAlignment="1">
      <alignment/>
    </xf>
    <xf numFmtId="178" fontId="2" fillId="0" borderId="8" xfId="0" applyNumberFormat="1" applyFont="1" applyBorder="1" applyAlignment="1">
      <alignment horizontal="right"/>
    </xf>
    <xf numFmtId="178" fontId="2" fillId="0" borderId="5" xfId="0" applyNumberFormat="1" applyFont="1" applyBorder="1" applyAlignment="1">
      <alignment horizontal="left"/>
    </xf>
    <xf numFmtId="0" fontId="1" fillId="0" borderId="0" xfId="0" applyFont="1" applyBorder="1" applyAlignment="1">
      <alignment/>
    </xf>
    <xf numFmtId="0" fontId="1" fillId="0" borderId="9" xfId="0" applyFont="1" applyBorder="1" applyAlignment="1">
      <alignment/>
    </xf>
    <xf numFmtId="0" fontId="1" fillId="0" borderId="0" xfId="0" applyFont="1" applyBorder="1" applyAlignment="1">
      <alignment/>
    </xf>
    <xf numFmtId="0" fontId="5" fillId="0" borderId="28" xfId="0" applyFont="1" applyBorder="1" applyAlignment="1">
      <alignment horizontal="left"/>
    </xf>
    <xf numFmtId="0" fontId="5" fillId="0" borderId="29" xfId="0" applyFont="1" applyBorder="1" applyAlignment="1">
      <alignment horizontal="left"/>
    </xf>
    <xf numFmtId="179" fontId="1" fillId="0" borderId="30" xfId="0" applyNumberFormat="1" applyFont="1" applyBorder="1" applyAlignment="1">
      <alignment/>
    </xf>
    <xf numFmtId="179" fontId="1" fillId="0" borderId="31" xfId="0" applyNumberFormat="1" applyFont="1" applyBorder="1" applyAlignment="1">
      <alignment/>
    </xf>
    <xf numFmtId="178" fontId="2" fillId="0" borderId="0" xfId="0" applyNumberFormat="1" applyFont="1" applyBorder="1" applyAlignment="1">
      <alignment horizontal="left"/>
    </xf>
    <xf numFmtId="178" fontId="5" fillId="0" borderId="32" xfId="0" applyNumberFormat="1" applyFont="1" applyBorder="1" applyAlignment="1">
      <alignment horizontal="left"/>
    </xf>
    <xf numFmtId="178" fontId="5" fillId="0" borderId="33" xfId="0" applyNumberFormat="1" applyFont="1" applyBorder="1" applyAlignment="1">
      <alignment horizontal="left"/>
    </xf>
    <xf numFmtId="179" fontId="1" fillId="0" borderId="34" xfId="0" applyNumberFormat="1" applyFont="1" applyBorder="1" applyAlignment="1">
      <alignment/>
    </xf>
    <xf numFmtId="179" fontId="1" fillId="0" borderId="35" xfId="0" applyNumberFormat="1" applyFont="1" applyBorder="1" applyAlignment="1">
      <alignment/>
    </xf>
    <xf numFmtId="178" fontId="2" fillId="0" borderId="9" xfId="0" applyNumberFormat="1" applyFont="1" applyBorder="1" applyAlignment="1">
      <alignment horizontal="left"/>
    </xf>
    <xf numFmtId="178" fontId="2" fillId="0" borderId="5" xfId="0" applyNumberFormat="1" applyFont="1" applyBorder="1" applyAlignment="1">
      <alignment horizontal="right"/>
    </xf>
    <xf numFmtId="178" fontId="2" fillId="0" borderId="9" xfId="0" applyNumberFormat="1" applyFont="1" applyBorder="1" applyAlignment="1">
      <alignment horizontal="right"/>
    </xf>
    <xf numFmtId="178" fontId="2" fillId="0" borderId="10" xfId="0" applyNumberFormat="1" applyFont="1" applyBorder="1" applyAlignment="1">
      <alignment horizontal="left"/>
    </xf>
    <xf numFmtId="178" fontId="2" fillId="0" borderId="2" xfId="0" applyNumberFormat="1" applyFont="1" applyBorder="1" applyAlignment="1">
      <alignment horizontal="left"/>
    </xf>
    <xf numFmtId="178" fontId="2" fillId="0" borderId="8" xfId="0" applyNumberFormat="1" applyFont="1" applyBorder="1" applyAlignment="1">
      <alignment horizontal="left"/>
    </xf>
    <xf numFmtId="178" fontId="1" fillId="0" borderId="0" xfId="0" applyNumberFormat="1" applyFont="1" applyBorder="1" applyAlignment="1">
      <alignment/>
    </xf>
    <xf numFmtId="178" fontId="1" fillId="0" borderId="0" xfId="0" applyNumberFormat="1" applyFont="1" applyBorder="1" applyAlignment="1">
      <alignment horizontal="left"/>
    </xf>
    <xf numFmtId="0" fontId="1" fillId="0" borderId="0" xfId="0" applyFont="1" applyAlignment="1">
      <alignment horizontal="left"/>
    </xf>
    <xf numFmtId="178" fontId="0" fillId="0" borderId="0" xfId="0" applyNumberFormat="1" applyFont="1" applyBorder="1" applyAlignment="1">
      <alignment/>
    </xf>
    <xf numFmtId="178" fontId="5" fillId="0" borderId="8" xfId="0" applyNumberFormat="1" applyFont="1" applyBorder="1" applyAlignment="1">
      <alignment horizontal="right"/>
    </xf>
    <xf numFmtId="178" fontId="1" fillId="0" borderId="5" xfId="0" applyNumberFormat="1" applyFont="1" applyBorder="1" applyAlignment="1">
      <alignment/>
    </xf>
    <xf numFmtId="0" fontId="1" fillId="0" borderId="10" xfId="0" applyFont="1" applyBorder="1" applyAlignment="1">
      <alignment horizontal="center"/>
    </xf>
    <xf numFmtId="178" fontId="1" fillId="0" borderId="2" xfId="0" applyNumberFormat="1" applyFont="1" applyBorder="1" applyAlignment="1">
      <alignment/>
    </xf>
    <xf numFmtId="178" fontId="2" fillId="0" borderId="5" xfId="0" applyNumberFormat="1" applyFont="1" applyFill="1" applyBorder="1" applyAlignment="1">
      <alignment horizontal="center"/>
    </xf>
    <xf numFmtId="178" fontId="3" fillId="0" borderId="4" xfId="0" applyNumberFormat="1" applyFont="1" applyBorder="1" applyAlignment="1">
      <alignment/>
    </xf>
    <xf numFmtId="178" fontId="0" fillId="0" borderId="9" xfId="0" applyNumberFormat="1" applyFont="1" applyBorder="1" applyAlignment="1">
      <alignment/>
    </xf>
    <xf numFmtId="178" fontId="1" fillId="0" borderId="9" xfId="0" applyNumberFormat="1" applyFont="1" applyBorder="1" applyAlignment="1">
      <alignment/>
    </xf>
    <xf numFmtId="178" fontId="1" fillId="0" borderId="1" xfId="0" applyNumberFormat="1" applyFont="1" applyFill="1" applyBorder="1" applyAlignment="1">
      <alignment horizontal="center"/>
    </xf>
    <xf numFmtId="178" fontId="2" fillId="0" borderId="0" xfId="0" applyNumberFormat="1" applyFont="1" applyFill="1" applyBorder="1" applyAlignment="1">
      <alignment horizontal="center"/>
    </xf>
    <xf numFmtId="178" fontId="2" fillId="0" borderId="27" xfId="0" applyNumberFormat="1" applyFont="1" applyBorder="1" applyAlignment="1">
      <alignment horizontal="center"/>
    </xf>
    <xf numFmtId="178" fontId="2" fillId="0" borderId="27" xfId="0" applyNumberFormat="1" applyFont="1" applyBorder="1" applyAlignment="1" quotePrefix="1">
      <alignment horizontal="center"/>
    </xf>
    <xf numFmtId="178" fontId="2" fillId="0" borderId="0" xfId="0" applyNumberFormat="1" applyFont="1" applyBorder="1" applyAlignment="1" quotePrefix="1">
      <alignment horizontal="center"/>
    </xf>
    <xf numFmtId="179" fontId="1" fillId="0" borderId="26" xfId="0" applyNumberFormat="1" applyFont="1" applyBorder="1" applyAlignment="1">
      <alignment/>
    </xf>
    <xf numFmtId="179" fontId="1" fillId="0" borderId="36" xfId="0" applyNumberFormat="1" applyFont="1" applyBorder="1" applyAlignment="1">
      <alignment/>
    </xf>
    <xf numFmtId="179" fontId="1" fillId="0" borderId="37" xfId="0" applyNumberFormat="1" applyFont="1" applyBorder="1" applyAlignment="1">
      <alignment/>
    </xf>
    <xf numFmtId="179" fontId="1" fillId="0" borderId="38" xfId="0" applyNumberFormat="1" applyFont="1" applyBorder="1" applyAlignment="1">
      <alignment/>
    </xf>
    <xf numFmtId="179" fontId="1" fillId="0" borderId="39" xfId="0" applyNumberFormat="1" applyFont="1" applyBorder="1" applyAlignment="1">
      <alignment/>
    </xf>
    <xf numFmtId="178" fontId="2" fillId="0" borderId="0" xfId="0" applyNumberFormat="1" applyFont="1" applyAlignment="1">
      <alignment horizontal="right"/>
    </xf>
    <xf numFmtId="178" fontId="2" fillId="0" borderId="3" xfId="0" applyNumberFormat="1" applyFont="1" applyFill="1" applyBorder="1" applyAlignment="1">
      <alignment horizontal="left"/>
    </xf>
    <xf numFmtId="178" fontId="2" fillId="0" borderId="0" xfId="0" applyNumberFormat="1" applyFont="1" applyFill="1" applyBorder="1" applyAlignment="1">
      <alignment horizontal="left"/>
    </xf>
    <xf numFmtId="178" fontId="1" fillId="0" borderId="34" xfId="0" applyNumberFormat="1" applyFont="1" applyBorder="1" applyAlignment="1">
      <alignment horizontal="right"/>
    </xf>
    <xf numFmtId="178" fontId="2" fillId="0" borderId="1" xfId="0" applyNumberFormat="1" applyFont="1" applyFill="1" applyBorder="1" applyAlignment="1">
      <alignment horizontal="center"/>
    </xf>
    <xf numFmtId="0" fontId="7" fillId="0" borderId="1" xfId="0" applyFont="1" applyBorder="1" applyAlignment="1">
      <alignment/>
    </xf>
    <xf numFmtId="178" fontId="2" fillId="0" borderId="26" xfId="0" applyNumberFormat="1" applyFont="1" applyBorder="1" applyAlignment="1" quotePrefix="1">
      <alignment horizontal="center"/>
    </xf>
    <xf numFmtId="178" fontId="2" fillId="0" borderId="27" xfId="0" applyNumberFormat="1" applyFont="1" applyBorder="1" applyAlignment="1">
      <alignment horizontal="center"/>
    </xf>
    <xf numFmtId="178" fontId="2" fillId="0" borderId="14" xfId="0" applyNumberFormat="1"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14" xfId="0" applyFont="1" applyBorder="1" applyAlignment="1">
      <alignment horizontal="center"/>
    </xf>
    <xf numFmtId="178" fontId="2" fillId="0" borderId="26" xfId="0" applyNumberFormat="1" applyFont="1" applyBorder="1" applyAlignment="1">
      <alignment horizontal="center"/>
    </xf>
    <xf numFmtId="178" fontId="1" fillId="0" borderId="3" xfId="0" applyNumberFormat="1" applyFont="1" applyBorder="1" applyAlignment="1">
      <alignment horizontal="left"/>
    </xf>
    <xf numFmtId="178" fontId="1" fillId="0" borderId="1" xfId="0" applyNumberFormat="1" applyFont="1" applyBorder="1" applyAlignment="1">
      <alignment horizontal="left"/>
    </xf>
    <xf numFmtId="178" fontId="1" fillId="0" borderId="4" xfId="0" applyNumberFormat="1" applyFont="1" applyBorder="1" applyAlignment="1">
      <alignment horizontal="left"/>
    </xf>
    <xf numFmtId="178" fontId="2" fillId="0" borderId="27" xfId="0" applyNumberFormat="1" applyFont="1" applyBorder="1" applyAlignment="1" quotePrefix="1">
      <alignment horizontal="center"/>
    </xf>
    <xf numFmtId="178" fontId="1" fillId="0" borderId="0" xfId="0" applyNumberFormat="1" applyFont="1" applyBorder="1" applyAlignment="1">
      <alignment horizontal="left"/>
    </xf>
    <xf numFmtId="178" fontId="6" fillId="0" borderId="0" xfId="0" applyNumberFormat="1" applyFont="1" applyFill="1" applyBorder="1" applyAlignment="1">
      <alignment horizontal="center"/>
    </xf>
    <xf numFmtId="178" fontId="2" fillId="0" borderId="1" xfId="0" applyNumberFormat="1" applyFont="1" applyBorder="1" applyAlignment="1">
      <alignment horizontal="right"/>
    </xf>
    <xf numFmtId="178" fontId="2" fillId="0" borderId="4" xfId="0" applyNumberFormat="1" applyFont="1" applyBorder="1" applyAlignment="1">
      <alignment horizontal="right"/>
    </xf>
    <xf numFmtId="178" fontId="2" fillId="0" borderId="5" xfId="0" applyNumberFormat="1" applyFont="1" applyBorder="1" applyAlignment="1">
      <alignment horizontal="center"/>
    </xf>
    <xf numFmtId="178" fontId="2" fillId="0" borderId="0" xfId="0" applyNumberFormat="1" applyFont="1" applyBorder="1" applyAlignment="1">
      <alignment horizontal="center"/>
    </xf>
    <xf numFmtId="178" fontId="2" fillId="0" borderId="9" xfId="0" applyNumberFormat="1" applyFont="1" applyBorder="1" applyAlignment="1">
      <alignment horizontal="center"/>
    </xf>
    <xf numFmtId="178" fontId="1" fillId="0" borderId="40" xfId="0" applyNumberFormat="1" applyFont="1" applyBorder="1" applyAlignment="1">
      <alignment horizontal="right"/>
    </xf>
    <xf numFmtId="178" fontId="1" fillId="0" borderId="41" xfId="0" applyNumberFormat="1" applyFont="1" applyBorder="1" applyAlignment="1">
      <alignment horizontal="right"/>
    </xf>
    <xf numFmtId="178" fontId="1" fillId="0" borderId="30" xfId="0" applyNumberFormat="1" applyFont="1" applyBorder="1" applyAlignment="1">
      <alignment horizontal="right"/>
    </xf>
    <xf numFmtId="178" fontId="1" fillId="0" borderId="42" xfId="0" applyNumberFormat="1" applyFont="1" applyBorder="1" applyAlignment="1">
      <alignment horizontal="right"/>
    </xf>
    <xf numFmtId="178" fontId="1" fillId="0" borderId="43" xfId="0" applyNumberFormat="1" applyFont="1" applyBorder="1" applyAlignment="1">
      <alignment horizontal="right"/>
    </xf>
    <xf numFmtId="178" fontId="2" fillId="0" borderId="0" xfId="0" applyNumberFormat="1" applyFont="1" applyFill="1" applyBorder="1" applyAlignment="1">
      <alignment horizontal="center"/>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48"/>
  <sheetViews>
    <sheetView tabSelected="1" zoomScale="75" zoomScaleNormal="75" workbookViewId="0" topLeftCell="A1">
      <selection activeCell="A2" sqref="A2"/>
    </sheetView>
  </sheetViews>
  <sheetFormatPr defaultColWidth="9.140625" defaultRowHeight="12.75"/>
  <cols>
    <col min="1" max="1" width="3.7109375" style="8" customWidth="1"/>
    <col min="2" max="2" width="1.28515625" style="8" customWidth="1"/>
    <col min="3" max="3" width="13.28125" style="8" customWidth="1"/>
    <col min="4" max="4" width="34.28125" style="8" customWidth="1"/>
    <col min="5" max="5" width="8.7109375" style="8" bestFit="1" customWidth="1"/>
    <col min="6" max="6" width="13.421875" style="8" bestFit="1" customWidth="1"/>
    <col min="7" max="7" width="13.7109375" style="8" bestFit="1" customWidth="1"/>
    <col min="8" max="8" width="8.7109375" style="8" bestFit="1" customWidth="1"/>
    <col min="9" max="9" width="13.421875" style="8" bestFit="1" customWidth="1"/>
    <col min="10" max="10" width="13.7109375" style="8" bestFit="1" customWidth="1"/>
    <col min="11" max="11" width="8.7109375" style="8" bestFit="1" customWidth="1"/>
    <col min="12" max="12" width="13.421875" style="8" bestFit="1" customWidth="1"/>
    <col min="13" max="13" width="13.7109375" style="8" bestFit="1" customWidth="1"/>
    <col min="14" max="14" width="8.7109375" style="8" bestFit="1" customWidth="1"/>
    <col min="15" max="15" width="13.421875" style="8" bestFit="1" customWidth="1"/>
    <col min="16" max="16" width="13.7109375" style="8" bestFit="1" customWidth="1"/>
    <col min="17" max="17" width="8.7109375" style="8" bestFit="1" customWidth="1"/>
    <col min="18" max="18" width="13.421875" style="8" bestFit="1" customWidth="1"/>
    <col min="19" max="19" width="13.7109375" style="8" bestFit="1" customWidth="1"/>
    <col min="20" max="20" width="8.7109375" style="8" bestFit="1" customWidth="1"/>
    <col min="21" max="21" width="13.421875" style="8" bestFit="1" customWidth="1"/>
    <col min="22" max="22" width="13.7109375" style="8" bestFit="1" customWidth="1"/>
    <col min="23" max="23" width="8.7109375" style="8" bestFit="1" customWidth="1"/>
    <col min="24" max="24" width="13.421875" style="8" bestFit="1" customWidth="1"/>
    <col min="25" max="25" width="13.7109375" style="8" bestFit="1" customWidth="1"/>
    <col min="26" max="26" width="8.7109375" style="8" bestFit="1" customWidth="1"/>
    <col min="27" max="27" width="13.421875" style="8" bestFit="1" customWidth="1"/>
    <col min="28" max="28" width="13.7109375" style="8" bestFit="1" customWidth="1"/>
    <col min="29" max="29" width="8.7109375" style="8" bestFit="1" customWidth="1"/>
    <col min="30" max="30" width="13.421875" style="8" bestFit="1" customWidth="1"/>
    <col min="31" max="31" width="13.7109375" style="8" bestFit="1" customWidth="1"/>
    <col min="32" max="32" width="8.7109375" style="8" bestFit="1" customWidth="1"/>
    <col min="33" max="33" width="13.421875" style="8" bestFit="1" customWidth="1"/>
    <col min="34" max="34" width="13.7109375" style="8" bestFit="1" customWidth="1"/>
    <col min="35" max="35" width="8.7109375" style="8" bestFit="1" customWidth="1"/>
    <col min="36" max="36" width="13.421875" style="8" customWidth="1"/>
    <col min="37" max="37" width="13.7109375" style="8" bestFit="1" customWidth="1"/>
    <col min="38" max="38" width="8.7109375" style="8" bestFit="1" customWidth="1"/>
    <col min="39" max="39" width="13.421875" style="8" bestFit="1" customWidth="1"/>
    <col min="40" max="40" width="13.7109375" style="8" bestFit="1" customWidth="1"/>
    <col min="41" max="41" width="11.140625" style="8" customWidth="1"/>
    <col min="42" max="42" width="13.421875" style="8" bestFit="1" customWidth="1"/>
    <col min="43" max="43" width="13.7109375" style="8" bestFit="1" customWidth="1"/>
    <col min="44" max="44" width="11.8515625" style="8" customWidth="1"/>
    <col min="45" max="47" width="8.00390625" style="8" customWidth="1"/>
    <col min="48" max="48" width="12.7109375" style="8" customWidth="1"/>
    <col min="49" max="49" width="5.00390625" style="8" customWidth="1"/>
    <col min="50" max="16384" width="8.00390625" style="8" customWidth="1"/>
  </cols>
  <sheetData>
    <row r="1" spans="1:49" ht="15.75">
      <c r="A1" s="122" t="s">
        <v>92</v>
      </c>
      <c r="AW1" s="120" t="s">
        <v>93</v>
      </c>
    </row>
    <row r="2" ht="12.75"/>
    <row r="3" ht="12.75"/>
    <row r="4" ht="12.75"/>
    <row r="5" ht="12.75"/>
    <row r="6" ht="12.75"/>
    <row r="7" ht="12.75"/>
    <row r="8" spans="1:65" ht="13.5" customHeight="1" thickBot="1">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4"/>
      <c r="AS8" s="4"/>
      <c r="AT8" s="4"/>
      <c r="AU8" s="4"/>
      <c r="AV8" s="4"/>
      <c r="AW8" s="4"/>
      <c r="AX8" s="7"/>
      <c r="AY8" s="7"/>
      <c r="AZ8" s="7"/>
      <c r="BA8" s="7"/>
      <c r="BB8" s="7"/>
      <c r="BC8" s="7"/>
      <c r="BD8" s="7"/>
      <c r="BE8" s="7"/>
      <c r="BF8" s="7"/>
      <c r="BG8" s="7"/>
      <c r="BH8" s="7"/>
      <c r="BI8" s="7"/>
      <c r="BJ8" s="7"/>
      <c r="BK8" s="7"/>
      <c r="BL8" s="7"/>
      <c r="BM8" s="7"/>
    </row>
    <row r="9" spans="1:49" s="9" customFormat="1" ht="28.5" customHeight="1">
      <c r="A9" s="121"/>
      <c r="B9" s="110"/>
      <c r="C9" s="110"/>
      <c r="D9" s="124" t="s">
        <v>77</v>
      </c>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3"/>
      <c r="AV9" s="3"/>
      <c r="AW9" s="107"/>
    </row>
    <row r="10" spans="1:49" s="10" customFormat="1" ht="20.25">
      <c r="A10" s="106"/>
      <c r="B10" s="111"/>
      <c r="C10" s="111"/>
      <c r="D10" s="149" t="s">
        <v>52</v>
      </c>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01"/>
      <c r="AV10" s="101"/>
      <c r="AW10" s="108"/>
    </row>
    <row r="11" spans="1:49" s="1" customFormat="1" ht="15.75">
      <c r="A11" s="103"/>
      <c r="B11" s="98"/>
      <c r="C11" s="98"/>
      <c r="D11" s="98"/>
      <c r="E11" s="98"/>
      <c r="F11" s="98"/>
      <c r="G11" s="98"/>
      <c r="H11" s="98"/>
      <c r="I11" s="98"/>
      <c r="J11" s="98"/>
      <c r="K11" s="98"/>
      <c r="L11" s="98"/>
      <c r="M11" s="98"/>
      <c r="N11" s="98"/>
      <c r="O11" s="98"/>
      <c r="P11" s="98"/>
      <c r="Q11" s="98"/>
      <c r="R11" s="98"/>
      <c r="S11" s="98"/>
      <c r="T11" s="98"/>
      <c r="U11" s="98"/>
      <c r="V11" s="98"/>
      <c r="W11" s="98"/>
      <c r="X11" s="114" t="s">
        <v>78</v>
      </c>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109"/>
    </row>
    <row r="12" spans="1:49" s="1" customFormat="1" ht="15.75" thickBot="1">
      <c r="A12" s="104"/>
      <c r="B12" s="11"/>
      <c r="C12" s="11"/>
      <c r="D12" s="11"/>
      <c r="E12" s="11"/>
      <c r="F12" s="11"/>
      <c r="G12" s="11"/>
      <c r="H12" s="11"/>
      <c r="I12" s="11"/>
      <c r="J12" s="11"/>
      <c r="K12" s="11"/>
      <c r="L12" s="11"/>
      <c r="M12" s="11"/>
      <c r="N12" s="11"/>
      <c r="O12" s="11"/>
      <c r="P12" s="11"/>
      <c r="Q12" s="11"/>
      <c r="R12" s="11"/>
      <c r="S12" s="11"/>
      <c r="T12" s="105"/>
      <c r="U12" s="105"/>
      <c r="V12" s="105"/>
      <c r="W12" s="105"/>
      <c r="X12" s="105"/>
      <c r="Y12" s="105"/>
      <c r="Z12" s="105"/>
      <c r="AA12" s="105"/>
      <c r="AB12" s="105"/>
      <c r="AC12" s="105"/>
      <c r="AD12" s="105"/>
      <c r="AE12" s="105"/>
      <c r="AF12" s="105"/>
      <c r="AG12" s="105"/>
      <c r="AH12" s="105"/>
      <c r="AI12" s="105"/>
      <c r="AJ12" s="105"/>
      <c r="AK12" s="105"/>
      <c r="AL12" s="105"/>
      <c r="AM12" s="105"/>
      <c r="AN12" s="105"/>
      <c r="AO12" s="11"/>
      <c r="AP12" s="11"/>
      <c r="AQ12" s="11"/>
      <c r="AR12" s="12"/>
      <c r="AS12" s="12"/>
      <c r="AT12" s="12"/>
      <c r="AU12" s="12"/>
      <c r="AV12" s="12"/>
      <c r="AW12" s="29"/>
    </row>
    <row r="13" spans="1:49" s="18" customFormat="1" ht="16.5" thickBot="1">
      <c r="A13" s="14"/>
      <c r="B13" s="15"/>
      <c r="C13" s="16"/>
      <c r="D13" s="16"/>
      <c r="E13" s="126" t="s">
        <v>53</v>
      </c>
      <c r="F13" s="127"/>
      <c r="G13" s="128"/>
      <c r="H13" s="126" t="s">
        <v>19</v>
      </c>
      <c r="I13" s="127"/>
      <c r="J13" s="128"/>
      <c r="K13" s="126" t="s">
        <v>54</v>
      </c>
      <c r="L13" s="127"/>
      <c r="M13" s="128"/>
      <c r="N13" s="126" t="s">
        <v>18</v>
      </c>
      <c r="O13" s="127"/>
      <c r="P13" s="128"/>
      <c r="Q13" s="126" t="s">
        <v>17</v>
      </c>
      <c r="R13" s="127"/>
      <c r="S13" s="128"/>
      <c r="T13" s="126" t="s">
        <v>16</v>
      </c>
      <c r="U13" s="127"/>
      <c r="V13" s="128"/>
      <c r="W13" s="126" t="s">
        <v>55</v>
      </c>
      <c r="X13" s="127"/>
      <c r="Y13" s="128"/>
      <c r="Z13" s="126" t="s">
        <v>56</v>
      </c>
      <c r="AA13" s="127"/>
      <c r="AB13" s="128"/>
      <c r="AC13" s="126" t="s">
        <v>15</v>
      </c>
      <c r="AD13" s="127"/>
      <c r="AE13" s="128"/>
      <c r="AF13" s="126" t="s">
        <v>57</v>
      </c>
      <c r="AG13" s="127"/>
      <c r="AH13" s="128"/>
      <c r="AI13" s="126" t="s">
        <v>14</v>
      </c>
      <c r="AJ13" s="127"/>
      <c r="AK13" s="128"/>
      <c r="AL13" s="126" t="s">
        <v>13</v>
      </c>
      <c r="AM13" s="127"/>
      <c r="AN13" s="128"/>
      <c r="AO13" s="129" t="s">
        <v>0</v>
      </c>
      <c r="AP13" s="130"/>
      <c r="AQ13" s="131"/>
      <c r="AR13" s="14"/>
      <c r="AS13" s="16"/>
      <c r="AT13" s="16"/>
      <c r="AU13" s="16"/>
      <c r="AV13" s="16"/>
      <c r="AW13" s="17"/>
    </row>
    <row r="14" spans="1:49" s="18" customFormat="1" ht="16.5" thickBot="1">
      <c r="A14" s="19"/>
      <c r="B14" s="20"/>
      <c r="C14" s="12"/>
      <c r="D14" s="12"/>
      <c r="E14" s="21" t="s">
        <v>1</v>
      </c>
      <c r="F14" s="22" t="s">
        <v>2</v>
      </c>
      <c r="G14" s="23" t="s">
        <v>3</v>
      </c>
      <c r="H14" s="21" t="s">
        <v>1</v>
      </c>
      <c r="I14" s="22" t="s">
        <v>2</v>
      </c>
      <c r="J14" s="23" t="s">
        <v>3</v>
      </c>
      <c r="K14" s="21" t="s">
        <v>1</v>
      </c>
      <c r="L14" s="22" t="s">
        <v>2</v>
      </c>
      <c r="M14" s="23" t="s">
        <v>3</v>
      </c>
      <c r="N14" s="21" t="s">
        <v>1</v>
      </c>
      <c r="O14" s="22" t="s">
        <v>2</v>
      </c>
      <c r="P14" s="23" t="s">
        <v>3</v>
      </c>
      <c r="Q14" s="21" t="s">
        <v>1</v>
      </c>
      <c r="R14" s="22" t="s">
        <v>2</v>
      </c>
      <c r="S14" s="23" t="s">
        <v>3</v>
      </c>
      <c r="T14" s="21" t="s">
        <v>1</v>
      </c>
      <c r="U14" s="22" t="s">
        <v>2</v>
      </c>
      <c r="V14" s="23" t="s">
        <v>3</v>
      </c>
      <c r="W14" s="21" t="s">
        <v>1</v>
      </c>
      <c r="X14" s="22" t="s">
        <v>2</v>
      </c>
      <c r="Y14" s="23" t="s">
        <v>3</v>
      </c>
      <c r="Z14" s="21" t="s">
        <v>1</v>
      </c>
      <c r="AA14" s="22" t="s">
        <v>2</v>
      </c>
      <c r="AB14" s="23" t="s">
        <v>3</v>
      </c>
      <c r="AC14" s="21" t="s">
        <v>1</v>
      </c>
      <c r="AD14" s="22" t="s">
        <v>2</v>
      </c>
      <c r="AE14" s="23" t="s">
        <v>3</v>
      </c>
      <c r="AF14" s="21" t="s">
        <v>1</v>
      </c>
      <c r="AG14" s="22" t="s">
        <v>2</v>
      </c>
      <c r="AH14" s="23" t="s">
        <v>3</v>
      </c>
      <c r="AI14" s="21" t="s">
        <v>1</v>
      </c>
      <c r="AJ14" s="22" t="s">
        <v>2</v>
      </c>
      <c r="AK14" s="23" t="s">
        <v>3</v>
      </c>
      <c r="AL14" s="21" t="s">
        <v>1</v>
      </c>
      <c r="AM14" s="22" t="s">
        <v>2</v>
      </c>
      <c r="AN14" s="23" t="s">
        <v>3</v>
      </c>
      <c r="AO14" s="21" t="s">
        <v>1</v>
      </c>
      <c r="AP14" s="22" t="s">
        <v>2</v>
      </c>
      <c r="AQ14" s="23" t="s">
        <v>3</v>
      </c>
      <c r="AR14" s="24"/>
      <c r="AS14" s="12"/>
      <c r="AT14" s="12"/>
      <c r="AU14" s="12"/>
      <c r="AV14" s="12"/>
      <c r="AW14" s="25"/>
    </row>
    <row r="15" spans="1:49" s="18" customFormat="1" ht="16.5" thickBot="1">
      <c r="A15" s="26"/>
      <c r="B15" s="27"/>
      <c r="C15" s="27"/>
      <c r="D15" s="23"/>
      <c r="E15" s="136" t="s">
        <v>79</v>
      </c>
      <c r="F15" s="127"/>
      <c r="G15" s="127"/>
      <c r="H15" s="136" t="s">
        <v>80</v>
      </c>
      <c r="I15" s="127"/>
      <c r="J15" s="127"/>
      <c r="K15" s="136" t="s">
        <v>81</v>
      </c>
      <c r="L15" s="127"/>
      <c r="M15" s="127"/>
      <c r="N15" s="136" t="s">
        <v>82</v>
      </c>
      <c r="O15" s="127"/>
      <c r="P15" s="127"/>
      <c r="Q15" s="136" t="s">
        <v>83</v>
      </c>
      <c r="R15" s="127"/>
      <c r="S15" s="127"/>
      <c r="T15" s="136" t="s">
        <v>84</v>
      </c>
      <c r="U15" s="127"/>
      <c r="V15" s="127"/>
      <c r="W15" s="136" t="s">
        <v>85</v>
      </c>
      <c r="X15" s="127"/>
      <c r="Y15" s="127"/>
      <c r="Z15" s="136" t="s">
        <v>86</v>
      </c>
      <c r="AA15" s="127"/>
      <c r="AB15" s="127"/>
      <c r="AC15" s="136" t="s">
        <v>87</v>
      </c>
      <c r="AD15" s="127"/>
      <c r="AE15" s="127"/>
      <c r="AF15" s="136" t="s">
        <v>88</v>
      </c>
      <c r="AG15" s="127"/>
      <c r="AH15" s="127"/>
      <c r="AI15" s="136" t="s">
        <v>89</v>
      </c>
      <c r="AJ15" s="127"/>
      <c r="AK15" s="127"/>
      <c r="AL15" s="136" t="s">
        <v>90</v>
      </c>
      <c r="AM15" s="127"/>
      <c r="AN15" s="127"/>
      <c r="AO15" s="132" t="s">
        <v>91</v>
      </c>
      <c r="AP15" s="127"/>
      <c r="AQ15" s="128"/>
      <c r="AR15" s="28"/>
      <c r="AS15" s="13"/>
      <c r="AT15" s="13"/>
      <c r="AU15" s="13"/>
      <c r="AV15" s="13"/>
      <c r="AW15" s="29"/>
    </row>
    <row r="16" spans="1:49" s="18" customFormat="1" ht="16.5" thickBot="1">
      <c r="A16" s="30" t="s">
        <v>49</v>
      </c>
      <c r="B16" s="16"/>
      <c r="C16" s="16"/>
      <c r="D16" s="16"/>
      <c r="E16" s="31">
        <v>11.1</v>
      </c>
      <c r="F16" s="32">
        <v>8.5</v>
      </c>
      <c r="G16" s="33">
        <f>SUM(E16:F16)</f>
        <v>19.6</v>
      </c>
      <c r="H16" s="32">
        <f>SUM(E32)</f>
        <v>8.200000000000001</v>
      </c>
      <c r="I16" s="32">
        <f>SUM(F32)</f>
        <v>7.4</v>
      </c>
      <c r="J16" s="33">
        <f>SUM(H16:I16)</f>
        <v>15.600000000000001</v>
      </c>
      <c r="K16" s="32">
        <f>SUM(H32)</f>
        <v>24.4</v>
      </c>
      <c r="L16" s="32">
        <f>SUM(I32)</f>
        <v>11.1</v>
      </c>
      <c r="M16" s="33">
        <f>SUM(K16:L16)</f>
        <v>35.5</v>
      </c>
      <c r="N16" s="32">
        <f>SUM(K32)</f>
        <v>33.4</v>
      </c>
      <c r="O16" s="32">
        <f>SUM(L32)</f>
        <v>12.6</v>
      </c>
      <c r="P16" s="33">
        <f>SUM(N16:O16)</f>
        <v>46</v>
      </c>
      <c r="Q16" s="32">
        <f>SUM(N32)</f>
        <v>59.599999999999994</v>
      </c>
      <c r="R16" s="32">
        <f>SUM(O32)</f>
        <v>18.599999999999998</v>
      </c>
      <c r="S16" s="33">
        <f>SUM(Q16:R16)</f>
        <v>78.19999999999999</v>
      </c>
      <c r="T16" s="32">
        <f>SUM(Q32)</f>
        <v>64.5</v>
      </c>
      <c r="U16" s="32">
        <f>SUM(R32)</f>
        <v>21.499999999999996</v>
      </c>
      <c r="V16" s="33">
        <f>SUM(T16:U16)</f>
        <v>86</v>
      </c>
      <c r="W16" s="32">
        <f>SUM(T32)</f>
        <v>62.69999999999999</v>
      </c>
      <c r="X16" s="32">
        <f>SUM(U32)</f>
        <v>20.699999999999996</v>
      </c>
      <c r="Y16" s="33">
        <f>SUM(W16:X16)</f>
        <v>83.39999999999998</v>
      </c>
      <c r="Z16" s="32">
        <f>SUM(W32)</f>
        <v>59.276999999999994</v>
      </c>
      <c r="AA16" s="32">
        <f>SUM(X32)</f>
        <v>18.699999999999996</v>
      </c>
      <c r="AB16" s="33">
        <f>SUM(Z16:AA16)</f>
        <v>77.97699999999999</v>
      </c>
      <c r="AC16" s="32">
        <f>SUM(Z32)</f>
        <v>51.67699999999999</v>
      </c>
      <c r="AD16" s="32">
        <f>SUM(AA32)</f>
        <v>15.799999999999997</v>
      </c>
      <c r="AE16" s="33">
        <f>SUM(AC16:AD16)</f>
        <v>67.47699999999999</v>
      </c>
      <c r="AF16" s="32">
        <f>SUM(AC32)</f>
        <v>43.97699999999999</v>
      </c>
      <c r="AG16" s="32">
        <f>SUM(AD32)</f>
        <v>12.399999999999999</v>
      </c>
      <c r="AH16" s="33">
        <f>SUM(AF16:AG16)</f>
        <v>56.37699999999999</v>
      </c>
      <c r="AI16" s="32">
        <f>SUM(AF32)</f>
        <v>35.77699999999999</v>
      </c>
      <c r="AJ16" s="32">
        <f>SUM(AG32)</f>
        <v>9.199999999999998</v>
      </c>
      <c r="AK16" s="33">
        <f>SUM(AI16:AJ16)</f>
        <v>44.97699999999998</v>
      </c>
      <c r="AL16" s="32">
        <f>SUM(AI32)</f>
        <v>29.276999999999987</v>
      </c>
      <c r="AM16" s="32">
        <f>SUM(AJ32)</f>
        <v>7.699999999999998</v>
      </c>
      <c r="AN16" s="33">
        <f>SUM(AL16:AM16)</f>
        <v>36.97699999999998</v>
      </c>
      <c r="AO16" s="31">
        <v>11.1</v>
      </c>
      <c r="AP16" s="32">
        <v>8.5</v>
      </c>
      <c r="AQ16" s="34">
        <v>19.6</v>
      </c>
      <c r="AR16" s="35"/>
      <c r="AS16" s="35"/>
      <c r="AT16" s="35"/>
      <c r="AU16" s="35"/>
      <c r="AV16" s="36" t="s">
        <v>50</v>
      </c>
      <c r="AW16" s="17"/>
    </row>
    <row r="17" spans="1:49" s="18" customFormat="1" ht="16.5" thickBot="1">
      <c r="A17" s="37"/>
      <c r="B17" s="12"/>
      <c r="C17" s="12"/>
      <c r="D17" s="12"/>
      <c r="E17" s="113"/>
      <c r="F17" s="112"/>
      <c r="G17" s="112"/>
      <c r="H17" s="113"/>
      <c r="I17" s="112"/>
      <c r="J17" s="112"/>
      <c r="K17" s="113"/>
      <c r="L17" s="112"/>
      <c r="M17" s="112"/>
      <c r="N17" s="113"/>
      <c r="O17" s="112"/>
      <c r="P17" s="112"/>
      <c r="Q17" s="113"/>
      <c r="R17" s="112"/>
      <c r="S17" s="112"/>
      <c r="T17" s="113"/>
      <c r="U17" s="112"/>
      <c r="V17" s="112"/>
      <c r="W17" s="113"/>
      <c r="X17" s="112"/>
      <c r="Y17" s="112"/>
      <c r="Z17" s="113"/>
      <c r="AA17" s="112"/>
      <c r="AB17" s="112"/>
      <c r="AC17" s="113"/>
      <c r="AD17" s="112"/>
      <c r="AE17" s="112"/>
      <c r="AF17" s="113"/>
      <c r="AG17" s="112"/>
      <c r="AH17" s="112"/>
      <c r="AI17" s="113"/>
      <c r="AJ17" s="112"/>
      <c r="AK17" s="112"/>
      <c r="AL17" s="113"/>
      <c r="AM17" s="112"/>
      <c r="AN17" s="112"/>
      <c r="AO17" s="127" t="s">
        <v>20</v>
      </c>
      <c r="AP17" s="127"/>
      <c r="AQ17" s="127"/>
      <c r="AR17" s="38"/>
      <c r="AS17" s="38"/>
      <c r="AT17" s="38"/>
      <c r="AU17" s="38"/>
      <c r="AV17" s="38"/>
      <c r="AW17" s="25"/>
    </row>
    <row r="18" spans="1:49" s="18" customFormat="1" ht="16.5" thickBot="1">
      <c r="A18" s="37" t="s">
        <v>4</v>
      </c>
      <c r="B18" s="12"/>
      <c r="C18" s="12"/>
      <c r="D18" s="12"/>
      <c r="E18" s="58">
        <f>SUM(E19:E20)</f>
        <v>2.2</v>
      </c>
      <c r="F18" s="58">
        <f>SUM(F19:F20)</f>
        <v>0.5</v>
      </c>
      <c r="G18" s="119">
        <f>SUM(E18:F18)</f>
        <v>2.7</v>
      </c>
      <c r="H18" s="58">
        <f>SUM(H19:H20)</f>
        <v>21.8</v>
      </c>
      <c r="I18" s="58">
        <f>SUM(I19:I20)</f>
        <v>5.6</v>
      </c>
      <c r="J18" s="119">
        <f>SUM(H18:I18)</f>
        <v>27.4</v>
      </c>
      <c r="K18" s="58">
        <f>SUM(K19:K20)</f>
        <v>15.2</v>
      </c>
      <c r="L18" s="58">
        <f>SUM(L19:L20)</f>
        <v>4.6</v>
      </c>
      <c r="M18" s="119">
        <f>SUM(K18:L18)</f>
        <v>19.799999999999997</v>
      </c>
      <c r="N18" s="58">
        <f>SUM(N19:N20)</f>
        <v>36.1</v>
      </c>
      <c r="O18" s="58">
        <f>SUM(O19:O20)</f>
        <v>7.3</v>
      </c>
      <c r="P18" s="119">
        <f>SUM(N18:O18)</f>
        <v>43.4</v>
      </c>
      <c r="Q18" s="58">
        <f>SUM(Q19:Q20)</f>
        <v>13.7</v>
      </c>
      <c r="R18" s="58">
        <f>SUM(R19:R20)</f>
        <v>5.5</v>
      </c>
      <c r="S18" s="119">
        <f>SUM(Q18:R18)</f>
        <v>19.2</v>
      </c>
      <c r="T18" s="58">
        <f>SUM(T19:T20)</f>
        <v>6.6000000000000005</v>
      </c>
      <c r="U18" s="58">
        <f>SUM(U19:U20)</f>
        <v>1.8</v>
      </c>
      <c r="V18" s="119">
        <f>SUM(T18:U18)</f>
        <v>8.4</v>
      </c>
      <c r="W18" s="58">
        <f>SUM(W19:W20)</f>
        <v>3.4000000000000004</v>
      </c>
      <c r="X18" s="58">
        <f>SUM(X19:X20)</f>
        <v>0.3</v>
      </c>
      <c r="Y18" s="119">
        <f>SUM(W18:X18)</f>
        <v>3.7</v>
      </c>
      <c r="Z18" s="58">
        <f>SUM(Z19:Z20)</f>
        <v>3.3</v>
      </c>
      <c r="AA18" s="58">
        <f>SUM(AA19:AA20)</f>
        <v>1.2</v>
      </c>
      <c r="AB18" s="119">
        <f>SUM(Z18:AA18)</f>
        <v>4.5</v>
      </c>
      <c r="AC18" s="58">
        <f>SUM(AC19:AC20)</f>
        <v>1.7</v>
      </c>
      <c r="AD18" s="58">
        <f>SUM(AD19:AD20)</f>
        <v>0.6</v>
      </c>
      <c r="AE18" s="119">
        <f>SUM(AC18:AD18)</f>
        <v>2.3</v>
      </c>
      <c r="AF18" s="58">
        <f>SUM(AF19:AF20)</f>
        <v>2.6</v>
      </c>
      <c r="AG18" s="58">
        <f>SUM(AG19:AG20)</f>
        <v>0.1</v>
      </c>
      <c r="AH18" s="119">
        <f>SUM(AF18:AG18)</f>
        <v>2.7</v>
      </c>
      <c r="AI18" s="58">
        <f>SUM(AI19:AI20)</f>
        <v>3</v>
      </c>
      <c r="AJ18" s="58">
        <f>SUM(AJ19:AJ20)</f>
        <v>0.3</v>
      </c>
      <c r="AK18" s="119">
        <f>SUM(AI18:AJ18)</f>
        <v>3.3</v>
      </c>
      <c r="AL18" s="58">
        <f>SUM(AL19:AL20)</f>
        <v>3.4000000000000004</v>
      </c>
      <c r="AM18" s="58">
        <f>SUM(AM19:AM20)</f>
        <v>0.4</v>
      </c>
      <c r="AN18" s="119">
        <f>SUM(AL18:AM18)</f>
        <v>3.8000000000000003</v>
      </c>
      <c r="AO18" s="31">
        <f>AO19+AO20</f>
        <v>113</v>
      </c>
      <c r="AP18" s="42">
        <f>AP19+AP20</f>
        <v>28.199999999999996</v>
      </c>
      <c r="AQ18" s="33">
        <f>AQ19+AQ20</f>
        <v>141.20000000000002</v>
      </c>
      <c r="AR18" s="43"/>
      <c r="AS18" s="43"/>
      <c r="AT18" s="43"/>
      <c r="AU18" s="43"/>
      <c r="AV18" s="43" t="s">
        <v>58</v>
      </c>
      <c r="AW18" s="25"/>
    </row>
    <row r="19" spans="1:49" s="18" customFormat="1" ht="15.75">
      <c r="A19" s="37"/>
      <c r="B19" s="44" t="s">
        <v>76</v>
      </c>
      <c r="C19" s="16"/>
      <c r="D19" s="16"/>
      <c r="E19" s="39">
        <v>2.1</v>
      </c>
      <c r="F19" s="40">
        <v>0.5</v>
      </c>
      <c r="G19" s="41">
        <f>SUM(E19:F19)</f>
        <v>2.6</v>
      </c>
      <c r="H19" s="40">
        <v>21.8</v>
      </c>
      <c r="I19" s="40">
        <v>5.5</v>
      </c>
      <c r="J19" s="41">
        <f>SUM(H19:I19)</f>
        <v>27.3</v>
      </c>
      <c r="K19" s="40">
        <v>15.2</v>
      </c>
      <c r="L19" s="40">
        <v>4.6</v>
      </c>
      <c r="M19" s="41">
        <f>SUM(K19:L19)</f>
        <v>19.799999999999997</v>
      </c>
      <c r="N19" s="40">
        <v>36</v>
      </c>
      <c r="O19" s="40">
        <v>7.3</v>
      </c>
      <c r="P19" s="41">
        <f>SUM(N19:O19)</f>
        <v>43.3</v>
      </c>
      <c r="Q19" s="40">
        <v>13.5</v>
      </c>
      <c r="R19" s="40">
        <v>5.5</v>
      </c>
      <c r="S19" s="41">
        <f>SUM(Q19:R19)</f>
        <v>19</v>
      </c>
      <c r="T19" s="40">
        <v>6.4</v>
      </c>
      <c r="U19" s="40">
        <v>1.8</v>
      </c>
      <c r="V19" s="41">
        <f>SUM(T19:U19)</f>
        <v>8.200000000000001</v>
      </c>
      <c r="W19" s="40">
        <v>3.2</v>
      </c>
      <c r="X19" s="40">
        <v>0.3</v>
      </c>
      <c r="Y19" s="41">
        <f>SUM(W19:X19)</f>
        <v>3.5</v>
      </c>
      <c r="Z19" s="40">
        <v>2.8</v>
      </c>
      <c r="AA19" s="40">
        <v>1.2</v>
      </c>
      <c r="AB19" s="41">
        <f>SUM(Z19:AA19)</f>
        <v>4</v>
      </c>
      <c r="AC19" s="40">
        <v>1.7</v>
      </c>
      <c r="AD19" s="40">
        <v>0.6</v>
      </c>
      <c r="AE19" s="41">
        <f>SUM(AC19:AD19)</f>
        <v>2.3</v>
      </c>
      <c r="AF19" s="40">
        <v>2.4</v>
      </c>
      <c r="AG19" s="40">
        <v>0.1</v>
      </c>
      <c r="AH19" s="41">
        <f>SUM(AF19:AG19)</f>
        <v>2.5</v>
      </c>
      <c r="AI19" s="40">
        <v>2.8</v>
      </c>
      <c r="AJ19" s="40">
        <v>0.3</v>
      </c>
      <c r="AK19" s="41">
        <f>SUM(AI19:AJ19)</f>
        <v>3.0999999999999996</v>
      </c>
      <c r="AL19" s="40">
        <v>2.6</v>
      </c>
      <c r="AM19" s="40">
        <v>0.1</v>
      </c>
      <c r="AN19" s="41">
        <f>SUM(AL19:AM19)</f>
        <v>2.7</v>
      </c>
      <c r="AO19" s="39">
        <f>AL19+AI19+AF19+AC19+Z19+W19+T19+Q19+N19+K19+H19+E19</f>
        <v>110.5</v>
      </c>
      <c r="AP19" s="59">
        <f>AM19+AJ19+AG19+AD19+AA19+X19+U19+R19+O19+L19+I19+F19</f>
        <v>27.799999999999997</v>
      </c>
      <c r="AQ19" s="64">
        <f>SUM(AO19:AP19)</f>
        <v>138.3</v>
      </c>
      <c r="AR19" s="48"/>
      <c r="AS19" s="48"/>
      <c r="AT19" s="48"/>
      <c r="AU19" s="48"/>
      <c r="AV19" s="49" t="s">
        <v>45</v>
      </c>
      <c r="AW19" s="25"/>
    </row>
    <row r="20" spans="1:49" s="18" customFormat="1" ht="16.5" thickBot="1">
      <c r="A20" s="37"/>
      <c r="B20" s="50" t="s">
        <v>5</v>
      </c>
      <c r="C20" s="51"/>
      <c r="D20" s="52"/>
      <c r="E20" s="53">
        <v>0.1</v>
      </c>
      <c r="F20" s="54">
        <v>0</v>
      </c>
      <c r="G20" s="55">
        <f>SUM(E20:F20)</f>
        <v>0.1</v>
      </c>
      <c r="H20" s="54">
        <v>0</v>
      </c>
      <c r="I20" s="54">
        <v>0.1</v>
      </c>
      <c r="J20" s="55">
        <f>SUM(H20:I20)</f>
        <v>0.1</v>
      </c>
      <c r="K20" s="54">
        <v>0</v>
      </c>
      <c r="L20" s="54">
        <v>0</v>
      </c>
      <c r="M20" s="55">
        <f>SUM(K20:L20)</f>
        <v>0</v>
      </c>
      <c r="N20" s="54">
        <v>0.1</v>
      </c>
      <c r="O20" s="54">
        <v>0</v>
      </c>
      <c r="P20" s="55">
        <f>SUM(N20:O20)</f>
        <v>0.1</v>
      </c>
      <c r="Q20" s="54">
        <v>0.2</v>
      </c>
      <c r="R20" s="54">
        <v>0</v>
      </c>
      <c r="S20" s="55">
        <f>SUM(Q20:R20)</f>
        <v>0.2</v>
      </c>
      <c r="T20" s="54">
        <v>0.2</v>
      </c>
      <c r="U20" s="54">
        <v>0</v>
      </c>
      <c r="V20" s="55">
        <f>SUM(T20:U20)</f>
        <v>0.2</v>
      </c>
      <c r="W20" s="54">
        <v>0.2</v>
      </c>
      <c r="X20" s="54">
        <v>0</v>
      </c>
      <c r="Y20" s="55">
        <f>SUM(W20:X20)</f>
        <v>0.2</v>
      </c>
      <c r="Z20" s="54">
        <v>0.5</v>
      </c>
      <c r="AA20" s="54">
        <v>0</v>
      </c>
      <c r="AB20" s="55">
        <f>SUM(Z20:AA20)</f>
        <v>0.5</v>
      </c>
      <c r="AC20" s="54">
        <v>0</v>
      </c>
      <c r="AD20" s="54">
        <v>0</v>
      </c>
      <c r="AE20" s="55">
        <f>SUM(AC20:AD20)</f>
        <v>0</v>
      </c>
      <c r="AF20" s="54">
        <v>0.2</v>
      </c>
      <c r="AG20" s="54">
        <v>0</v>
      </c>
      <c r="AH20" s="55">
        <f>SUM(AF20:AG20)</f>
        <v>0.2</v>
      </c>
      <c r="AI20" s="54">
        <v>0.2</v>
      </c>
      <c r="AJ20" s="54">
        <v>0</v>
      </c>
      <c r="AK20" s="55">
        <f>SUM(AI20:AJ20)</f>
        <v>0.2</v>
      </c>
      <c r="AL20" s="54">
        <v>0.8</v>
      </c>
      <c r="AM20" s="54">
        <v>0.3</v>
      </c>
      <c r="AN20" s="55">
        <f>SUM(AL20:AM20)</f>
        <v>1.1</v>
      </c>
      <c r="AO20" s="53">
        <f>AL20+AI20+AF20+AC20+Z20+W20+T20+Q20+N20+K20+H20+E20</f>
        <v>2.5000000000000004</v>
      </c>
      <c r="AP20" s="56">
        <f>AM20+AJ20+AG20+AD20+AA20+X20+U20+R20+O20+L20+I20+F20</f>
        <v>0.4</v>
      </c>
      <c r="AQ20" s="67">
        <f>SUM(AO20:AP20)</f>
        <v>2.9000000000000004</v>
      </c>
      <c r="AR20" s="57"/>
      <c r="AS20" s="57"/>
      <c r="AT20" s="57"/>
      <c r="AU20" s="57"/>
      <c r="AV20" s="102" t="s">
        <v>34</v>
      </c>
      <c r="AW20" s="25"/>
    </row>
    <row r="21" spans="1:49" s="18" customFormat="1" ht="16.5" thickBot="1">
      <c r="A21" s="37"/>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R21" s="48"/>
      <c r="AS21" s="48"/>
      <c r="AT21" s="48"/>
      <c r="AU21" s="48"/>
      <c r="AV21" s="48"/>
      <c r="AW21" s="25"/>
    </row>
    <row r="22" spans="1:49" s="18" customFormat="1" ht="16.5" thickBot="1">
      <c r="A22" s="37" t="s">
        <v>6</v>
      </c>
      <c r="B22" s="12"/>
      <c r="C22" s="12"/>
      <c r="D22" s="12"/>
      <c r="E22" s="39">
        <f aca="true" t="shared" si="0" ref="E22:AQ22">SUM(E23:E26)</f>
        <v>2.4</v>
      </c>
      <c r="F22" s="39">
        <f t="shared" si="0"/>
        <v>1.1</v>
      </c>
      <c r="G22" s="39">
        <f t="shared" si="0"/>
        <v>3.5000000000000004</v>
      </c>
      <c r="H22" s="39">
        <f t="shared" si="0"/>
        <v>2.8</v>
      </c>
      <c r="I22" s="39">
        <f t="shared" si="0"/>
        <v>1.1</v>
      </c>
      <c r="J22" s="39">
        <f t="shared" si="0"/>
        <v>3.9000000000000004</v>
      </c>
      <c r="K22" s="39">
        <f t="shared" si="0"/>
        <v>2.9000000000000004</v>
      </c>
      <c r="L22" s="39">
        <f t="shared" si="0"/>
        <v>1.5</v>
      </c>
      <c r="M22" s="39">
        <f t="shared" si="0"/>
        <v>4.4</v>
      </c>
      <c r="N22" s="39">
        <f t="shared" si="0"/>
        <v>5.4</v>
      </c>
      <c r="O22" s="39">
        <f t="shared" si="0"/>
        <v>0.6</v>
      </c>
      <c r="P22" s="39">
        <f t="shared" si="0"/>
        <v>6</v>
      </c>
      <c r="Q22" s="39">
        <f t="shared" si="0"/>
        <v>4.5</v>
      </c>
      <c r="R22" s="39">
        <f t="shared" si="0"/>
        <v>1.5</v>
      </c>
      <c r="S22" s="39">
        <f t="shared" si="0"/>
        <v>6</v>
      </c>
      <c r="T22" s="39">
        <f t="shared" si="0"/>
        <v>4.7</v>
      </c>
      <c r="U22" s="39">
        <f t="shared" si="0"/>
        <v>1.8</v>
      </c>
      <c r="V22" s="39">
        <f t="shared" si="0"/>
        <v>6.5</v>
      </c>
      <c r="W22" s="39">
        <f t="shared" si="0"/>
        <v>3.7230000000000003</v>
      </c>
      <c r="X22" s="39">
        <f t="shared" si="0"/>
        <v>1.1</v>
      </c>
      <c r="Y22" s="39">
        <f t="shared" si="0"/>
        <v>4.823</v>
      </c>
      <c r="Z22" s="39">
        <f t="shared" si="0"/>
        <v>6.1</v>
      </c>
      <c r="AA22" s="39">
        <f t="shared" si="0"/>
        <v>1.9</v>
      </c>
      <c r="AB22" s="39">
        <f t="shared" si="0"/>
        <v>7.999999999999999</v>
      </c>
      <c r="AC22" s="39">
        <f t="shared" si="0"/>
        <v>4.7</v>
      </c>
      <c r="AD22" s="39">
        <f t="shared" si="0"/>
        <v>2.6</v>
      </c>
      <c r="AE22" s="39">
        <f t="shared" si="0"/>
        <v>7.300000000000001</v>
      </c>
      <c r="AF22" s="39">
        <f t="shared" si="0"/>
        <v>4.1000000000000005</v>
      </c>
      <c r="AG22" s="39">
        <f t="shared" si="0"/>
        <v>2.4</v>
      </c>
      <c r="AH22" s="39">
        <f t="shared" si="0"/>
        <v>6.5</v>
      </c>
      <c r="AI22" s="39">
        <f t="shared" si="0"/>
        <v>2.5000000000000004</v>
      </c>
      <c r="AJ22" s="39">
        <f t="shared" si="0"/>
        <v>1</v>
      </c>
      <c r="AK22" s="39">
        <f t="shared" si="0"/>
        <v>3.5000000000000004</v>
      </c>
      <c r="AL22" s="39">
        <f t="shared" si="0"/>
        <v>2.9</v>
      </c>
      <c r="AM22" s="39">
        <f t="shared" si="0"/>
        <v>1.7</v>
      </c>
      <c r="AN22" s="39">
        <f t="shared" si="0"/>
        <v>4.6</v>
      </c>
      <c r="AO22" s="58">
        <f t="shared" si="0"/>
        <v>46.723</v>
      </c>
      <c r="AP22" s="58">
        <f t="shared" si="0"/>
        <v>18.3</v>
      </c>
      <c r="AQ22" s="119">
        <f t="shared" si="0"/>
        <v>65.023</v>
      </c>
      <c r="AR22" s="60"/>
      <c r="AS22" s="60"/>
      <c r="AT22" s="60"/>
      <c r="AU22" s="60"/>
      <c r="AV22" s="60" t="s">
        <v>35</v>
      </c>
      <c r="AW22" s="25"/>
    </row>
    <row r="23" spans="1:49" s="18" customFormat="1" ht="15.75">
      <c r="A23" s="37"/>
      <c r="B23" s="14"/>
      <c r="C23" s="16" t="s">
        <v>7</v>
      </c>
      <c r="D23" s="16"/>
      <c r="E23" s="39">
        <v>0</v>
      </c>
      <c r="F23" s="40">
        <v>0.8</v>
      </c>
      <c r="G23" s="41">
        <f>SUM(E23:F23)</f>
        <v>0.8</v>
      </c>
      <c r="H23" s="40">
        <v>0</v>
      </c>
      <c r="I23" s="40">
        <v>1.1</v>
      </c>
      <c r="J23" s="41">
        <f>SUM(H23:I23)</f>
        <v>1.1</v>
      </c>
      <c r="K23" s="40">
        <v>0</v>
      </c>
      <c r="L23" s="40">
        <v>1.5</v>
      </c>
      <c r="M23" s="41">
        <f>SUM(K23:L23)</f>
        <v>1.5</v>
      </c>
      <c r="N23" s="40">
        <v>0</v>
      </c>
      <c r="O23" s="40">
        <v>0.5</v>
      </c>
      <c r="P23" s="41">
        <f>SUM(N23:O23)</f>
        <v>0.5</v>
      </c>
      <c r="Q23" s="40">
        <v>0</v>
      </c>
      <c r="R23" s="40">
        <v>1</v>
      </c>
      <c r="S23" s="41">
        <f>SUM(Q23:R23)</f>
        <v>1</v>
      </c>
      <c r="T23" s="40">
        <v>0</v>
      </c>
      <c r="U23" s="40">
        <v>1.5</v>
      </c>
      <c r="V23" s="41">
        <f>SUM(T23:U23)</f>
        <v>1.5</v>
      </c>
      <c r="W23" s="40">
        <v>0</v>
      </c>
      <c r="X23" s="40">
        <v>0.9</v>
      </c>
      <c r="Y23" s="41">
        <f>SUM(W23:X23)</f>
        <v>0.9</v>
      </c>
      <c r="Z23" s="40">
        <v>0</v>
      </c>
      <c r="AA23" s="40">
        <v>1.4</v>
      </c>
      <c r="AB23" s="41">
        <f>SUM(Z23:AA23)</f>
        <v>1.4</v>
      </c>
      <c r="AC23" s="40">
        <v>0</v>
      </c>
      <c r="AD23" s="40">
        <v>1.2</v>
      </c>
      <c r="AE23" s="41">
        <f>SUM(AC23:AD23)</f>
        <v>1.2</v>
      </c>
      <c r="AF23" s="40">
        <v>0</v>
      </c>
      <c r="AG23" s="40">
        <v>1.4</v>
      </c>
      <c r="AH23" s="41">
        <f>SUM(AF23:AG23)</f>
        <v>1.4</v>
      </c>
      <c r="AI23" s="40">
        <v>0</v>
      </c>
      <c r="AJ23" s="40">
        <v>0.9</v>
      </c>
      <c r="AK23" s="41">
        <f>SUM(AI23:AJ23)</f>
        <v>0.9</v>
      </c>
      <c r="AL23" s="40">
        <v>0</v>
      </c>
      <c r="AM23" s="40">
        <v>1.4</v>
      </c>
      <c r="AN23" s="41">
        <f>SUM(AL23:AM23)</f>
        <v>1.4</v>
      </c>
      <c r="AO23" s="39">
        <f aca="true" t="shared" si="1" ref="AO23:AP26">SUM(E23+H23+K23+N23+Q23+T23+W23+Z23+AC23+AF23+AI23+AL23)</f>
        <v>0</v>
      </c>
      <c r="AP23" s="41">
        <f t="shared" si="1"/>
        <v>13.600000000000001</v>
      </c>
      <c r="AQ23" s="116">
        <f>SUM(AO23:AP23)</f>
        <v>13.600000000000001</v>
      </c>
      <c r="AR23" s="61"/>
      <c r="AS23" s="61"/>
      <c r="AT23" s="61"/>
      <c r="AU23" s="61"/>
      <c r="AV23" s="62" t="s">
        <v>36</v>
      </c>
      <c r="AW23" s="25"/>
    </row>
    <row r="24" spans="1:49" s="18" customFormat="1" ht="15.75">
      <c r="A24" s="37"/>
      <c r="B24" s="19"/>
      <c r="C24" s="12" t="s">
        <v>8</v>
      </c>
      <c r="D24" s="12"/>
      <c r="E24" s="45">
        <v>1.2</v>
      </c>
      <c r="F24" s="63">
        <v>0.1</v>
      </c>
      <c r="G24" s="64">
        <f>SUM(E24:F24)</f>
        <v>1.3</v>
      </c>
      <c r="H24" s="63">
        <v>1.6</v>
      </c>
      <c r="I24" s="63">
        <v>0</v>
      </c>
      <c r="J24" s="64">
        <f>SUM(H24:I24)</f>
        <v>1.6</v>
      </c>
      <c r="K24" s="63">
        <v>2.1</v>
      </c>
      <c r="L24" s="63">
        <v>0</v>
      </c>
      <c r="M24" s="64">
        <f>SUM(K24:L24)</f>
        <v>2.1</v>
      </c>
      <c r="N24" s="63">
        <v>1.4</v>
      </c>
      <c r="O24" s="63">
        <v>0</v>
      </c>
      <c r="P24" s="64">
        <f>SUM(N24:O24)</f>
        <v>1.4</v>
      </c>
      <c r="Q24" s="63">
        <v>2.4</v>
      </c>
      <c r="R24" s="63">
        <v>0</v>
      </c>
      <c r="S24" s="64">
        <f>SUM(Q24:R24)</f>
        <v>2.4</v>
      </c>
      <c r="T24" s="63">
        <v>2.7</v>
      </c>
      <c r="U24" s="63">
        <v>0</v>
      </c>
      <c r="V24" s="64">
        <f>SUM(T24:U24)</f>
        <v>2.7</v>
      </c>
      <c r="W24" s="63">
        <v>1.9</v>
      </c>
      <c r="X24" s="63">
        <v>0</v>
      </c>
      <c r="Y24" s="64">
        <f>SUM(W24:X24)</f>
        <v>1.9</v>
      </c>
      <c r="Z24" s="63">
        <v>2.7</v>
      </c>
      <c r="AA24" s="63">
        <v>0</v>
      </c>
      <c r="AB24" s="64">
        <f>SUM(Z24:AA24)</f>
        <v>2.7</v>
      </c>
      <c r="AC24" s="63">
        <v>2</v>
      </c>
      <c r="AD24" s="63">
        <v>0</v>
      </c>
      <c r="AE24" s="64">
        <f>SUM(AC24:AD24)</f>
        <v>2</v>
      </c>
      <c r="AF24" s="63">
        <v>1.7</v>
      </c>
      <c r="AG24" s="63">
        <v>0</v>
      </c>
      <c r="AH24" s="64">
        <f>SUM(AF24:AG24)</f>
        <v>1.7</v>
      </c>
      <c r="AI24" s="63">
        <v>1.3</v>
      </c>
      <c r="AJ24" s="63">
        <v>0.1</v>
      </c>
      <c r="AK24" s="64">
        <f>SUM(AI24:AJ24)</f>
        <v>1.4000000000000001</v>
      </c>
      <c r="AL24" s="63">
        <v>2.4</v>
      </c>
      <c r="AM24" s="63">
        <v>0</v>
      </c>
      <c r="AN24" s="64">
        <f>SUM(AL24:AM24)</f>
        <v>2.4</v>
      </c>
      <c r="AO24" s="45">
        <f t="shared" si="1"/>
        <v>23.400000000000002</v>
      </c>
      <c r="AP24" s="47">
        <f t="shared" si="1"/>
        <v>0.2</v>
      </c>
      <c r="AQ24" s="117">
        <f>SUM(AO24:AP24)</f>
        <v>23.6</v>
      </c>
      <c r="AR24" s="38"/>
      <c r="AS24" s="38"/>
      <c r="AT24" s="38"/>
      <c r="AU24" s="38"/>
      <c r="AV24" s="66" t="s">
        <v>37</v>
      </c>
      <c r="AW24" s="25"/>
    </row>
    <row r="25" spans="1:49" s="18" customFormat="1" ht="15.75">
      <c r="A25" s="37"/>
      <c r="B25" s="19"/>
      <c r="C25" s="12" t="s">
        <v>21</v>
      </c>
      <c r="D25" s="12"/>
      <c r="E25" s="45">
        <v>1.2</v>
      </c>
      <c r="F25" s="63">
        <v>0.1</v>
      </c>
      <c r="G25" s="64">
        <f>SUM(E25:F25)</f>
        <v>1.3</v>
      </c>
      <c r="H25" s="63">
        <v>1.2</v>
      </c>
      <c r="I25" s="63">
        <v>0</v>
      </c>
      <c r="J25" s="64">
        <f>SUM(H25:I25)</f>
        <v>1.2</v>
      </c>
      <c r="K25" s="63">
        <v>0.8</v>
      </c>
      <c r="L25" s="63">
        <v>0</v>
      </c>
      <c r="M25" s="64">
        <f>SUM(K25:L25)</f>
        <v>0.8</v>
      </c>
      <c r="N25" s="63">
        <v>4</v>
      </c>
      <c r="O25" s="63">
        <v>0.1</v>
      </c>
      <c r="P25" s="64">
        <f>SUM(N25:O25)</f>
        <v>4.1</v>
      </c>
      <c r="Q25" s="63">
        <v>2.1</v>
      </c>
      <c r="R25" s="63">
        <v>0.5</v>
      </c>
      <c r="S25" s="64">
        <f>SUM(Q25:R25)</f>
        <v>2.6</v>
      </c>
      <c r="T25" s="63">
        <v>2</v>
      </c>
      <c r="U25" s="63">
        <v>0.2</v>
      </c>
      <c r="V25" s="64">
        <f>SUM(T25:U25)</f>
        <v>2.2</v>
      </c>
      <c r="W25" s="63">
        <v>1.8</v>
      </c>
      <c r="X25" s="63">
        <v>0.1</v>
      </c>
      <c r="Y25" s="64">
        <f>SUM(W25:X25)</f>
        <v>1.9000000000000001</v>
      </c>
      <c r="Z25" s="63">
        <v>2</v>
      </c>
      <c r="AA25" s="63">
        <v>0.3</v>
      </c>
      <c r="AB25" s="64">
        <f>SUM(Z25:AA25)</f>
        <v>2.3</v>
      </c>
      <c r="AC25" s="63">
        <v>1.9</v>
      </c>
      <c r="AD25" s="63">
        <v>1.3</v>
      </c>
      <c r="AE25" s="64">
        <f>SUM(AC25:AD25)</f>
        <v>3.2</v>
      </c>
      <c r="AF25" s="63">
        <v>2</v>
      </c>
      <c r="AG25" s="63">
        <v>1</v>
      </c>
      <c r="AH25" s="64">
        <f>SUM(AF25:AG25)</f>
        <v>3</v>
      </c>
      <c r="AI25" s="63">
        <v>1.1</v>
      </c>
      <c r="AJ25" s="63">
        <v>0</v>
      </c>
      <c r="AK25" s="64">
        <f>SUM(AI25:AJ25)</f>
        <v>1.1</v>
      </c>
      <c r="AL25" s="63">
        <v>0.5</v>
      </c>
      <c r="AM25" s="63">
        <v>0.3</v>
      </c>
      <c r="AN25" s="64">
        <f>SUM(AL25:AM25)</f>
        <v>0.8</v>
      </c>
      <c r="AO25" s="45">
        <f t="shared" si="1"/>
        <v>20.6</v>
      </c>
      <c r="AP25" s="47">
        <f t="shared" si="1"/>
        <v>3.8999999999999995</v>
      </c>
      <c r="AQ25" s="117">
        <f>SUM(AO25:AP25)</f>
        <v>24.5</v>
      </c>
      <c r="AR25" s="71"/>
      <c r="AS25" s="38"/>
      <c r="AT25" s="38"/>
      <c r="AU25" s="38"/>
      <c r="AV25" s="66" t="s">
        <v>38</v>
      </c>
      <c r="AW25" s="25"/>
    </row>
    <row r="26" spans="1:49" s="18" customFormat="1" ht="16.5" thickBot="1">
      <c r="A26" s="37"/>
      <c r="B26" s="28"/>
      <c r="C26" s="13" t="s">
        <v>9</v>
      </c>
      <c r="D26" s="13"/>
      <c r="E26" s="53">
        <v>0</v>
      </c>
      <c r="F26" s="56">
        <v>0.1</v>
      </c>
      <c r="G26" s="55">
        <f>SUM(E26:F26)</f>
        <v>0.1</v>
      </c>
      <c r="H26" s="54">
        <v>0</v>
      </c>
      <c r="I26" s="56">
        <v>0</v>
      </c>
      <c r="J26" s="55">
        <f>SUM(H26:I26)</f>
        <v>0</v>
      </c>
      <c r="K26" s="54">
        <v>0</v>
      </c>
      <c r="L26" s="56">
        <v>0</v>
      </c>
      <c r="M26" s="55">
        <f>SUM(K26:L26)</f>
        <v>0</v>
      </c>
      <c r="N26" s="54">
        <v>0</v>
      </c>
      <c r="O26" s="56">
        <v>0</v>
      </c>
      <c r="P26" s="55">
        <f>SUM(N26:O26)</f>
        <v>0</v>
      </c>
      <c r="Q26" s="54">
        <v>0</v>
      </c>
      <c r="R26" s="56">
        <v>0</v>
      </c>
      <c r="S26" s="55">
        <f>SUM(Q26:R26)</f>
        <v>0</v>
      </c>
      <c r="T26" s="54">
        <v>0</v>
      </c>
      <c r="U26" s="56">
        <v>0.1</v>
      </c>
      <c r="V26" s="55">
        <f>SUM(T26:U26)</f>
        <v>0.1</v>
      </c>
      <c r="W26" s="54">
        <v>0.023</v>
      </c>
      <c r="X26" s="56">
        <v>0.1</v>
      </c>
      <c r="Y26" s="55">
        <f>SUM(W26:X26)</f>
        <v>0.123</v>
      </c>
      <c r="Z26" s="54">
        <v>1.4</v>
      </c>
      <c r="AA26" s="56">
        <v>0.2</v>
      </c>
      <c r="AB26" s="55">
        <f>SUM(Z26:AA26)</f>
        <v>1.5999999999999999</v>
      </c>
      <c r="AC26" s="54">
        <v>0.8</v>
      </c>
      <c r="AD26" s="56">
        <v>0.1</v>
      </c>
      <c r="AE26" s="55">
        <f>SUM(AC26:AD26)</f>
        <v>0.9</v>
      </c>
      <c r="AF26" s="54">
        <v>0.4</v>
      </c>
      <c r="AG26" s="56">
        <v>0</v>
      </c>
      <c r="AH26" s="55">
        <f>SUM(AF26:AG26)</f>
        <v>0.4</v>
      </c>
      <c r="AI26" s="54">
        <v>0.1</v>
      </c>
      <c r="AJ26" s="56">
        <v>0</v>
      </c>
      <c r="AK26" s="55">
        <f>SUM(AI26:AJ26)</f>
        <v>0.1</v>
      </c>
      <c r="AL26" s="54">
        <v>0</v>
      </c>
      <c r="AM26" s="56">
        <v>0</v>
      </c>
      <c r="AN26" s="55">
        <f>SUM(AL26:AM26)</f>
        <v>0</v>
      </c>
      <c r="AO26" s="53">
        <f t="shared" si="1"/>
        <v>2.723</v>
      </c>
      <c r="AP26" s="55">
        <f t="shared" si="1"/>
        <v>0.6</v>
      </c>
      <c r="AQ26" s="118">
        <f>SUM(AO26:AP26)</f>
        <v>3.323</v>
      </c>
      <c r="AR26" s="68"/>
      <c r="AS26" s="68"/>
      <c r="AT26" s="68"/>
      <c r="AU26" s="68"/>
      <c r="AV26" s="69" t="s">
        <v>39</v>
      </c>
      <c r="AW26" s="25"/>
    </row>
    <row r="27" spans="1:49" s="18" customFormat="1" ht="9" customHeight="1" thickBot="1">
      <c r="A27" s="37"/>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61"/>
      <c r="AS27" s="61"/>
      <c r="AT27" s="61"/>
      <c r="AU27" s="61"/>
      <c r="AV27" s="61"/>
      <c r="AW27" s="25"/>
    </row>
    <row r="28" spans="1:49" s="18" customFormat="1" ht="16.5" thickBot="1">
      <c r="A28" s="37" t="s">
        <v>72</v>
      </c>
      <c r="B28" s="12"/>
      <c r="C28" s="12"/>
      <c r="D28" s="12"/>
      <c r="E28" s="58">
        <f>SUM(E29:E31)</f>
        <v>2.6999999999999997</v>
      </c>
      <c r="F28" s="59">
        <f>SUM(F29:F31)</f>
        <v>0.5</v>
      </c>
      <c r="G28" s="40">
        <f>SUM(G29:G31)</f>
        <v>3.2</v>
      </c>
      <c r="H28" s="58">
        <f aca="true" t="shared" si="2" ref="H28:AM28">SUM(H29:H31)</f>
        <v>2.8000000000000003</v>
      </c>
      <c r="I28" s="59">
        <f t="shared" si="2"/>
        <v>0.8</v>
      </c>
      <c r="J28" s="40">
        <f>SUM(J29:J31)</f>
        <v>3.5999999999999996</v>
      </c>
      <c r="K28" s="58">
        <f t="shared" si="2"/>
        <v>3.3</v>
      </c>
      <c r="L28" s="59">
        <f t="shared" si="2"/>
        <v>1.6</v>
      </c>
      <c r="M28" s="40">
        <f>SUM(M29:M31)</f>
        <v>4.9</v>
      </c>
      <c r="N28" s="58">
        <f t="shared" si="2"/>
        <v>4.5</v>
      </c>
      <c r="O28" s="59">
        <f t="shared" si="2"/>
        <v>0.7000000000000001</v>
      </c>
      <c r="P28" s="40">
        <f>SUM(P29:P31)</f>
        <v>5.2</v>
      </c>
      <c r="Q28" s="58">
        <f t="shared" si="2"/>
        <v>4.3</v>
      </c>
      <c r="R28" s="59">
        <f t="shared" si="2"/>
        <v>1.1</v>
      </c>
      <c r="S28" s="40">
        <f>SUM(S29:S31)</f>
        <v>5.4</v>
      </c>
      <c r="T28" s="58">
        <f t="shared" si="2"/>
        <v>3.6999999999999997</v>
      </c>
      <c r="U28" s="59">
        <f t="shared" si="2"/>
        <v>0.7999999999999999</v>
      </c>
      <c r="V28" s="40">
        <f>SUM(V29:V31)</f>
        <v>4.5</v>
      </c>
      <c r="W28" s="58">
        <f t="shared" si="2"/>
        <v>3.1</v>
      </c>
      <c r="X28" s="59">
        <f t="shared" si="2"/>
        <v>1.2</v>
      </c>
      <c r="Y28" s="40">
        <f>SUM(Y29:Y31)</f>
        <v>4.3</v>
      </c>
      <c r="Z28" s="58">
        <f t="shared" si="2"/>
        <v>4.800000000000001</v>
      </c>
      <c r="AA28" s="59">
        <f t="shared" si="2"/>
        <v>2.2</v>
      </c>
      <c r="AB28" s="40">
        <f>SUM(AB29:AB31)</f>
        <v>7.000000000000001</v>
      </c>
      <c r="AC28" s="58">
        <f t="shared" si="2"/>
        <v>4.7</v>
      </c>
      <c r="AD28" s="59">
        <f t="shared" si="2"/>
        <v>1.4</v>
      </c>
      <c r="AE28" s="40">
        <f>SUM(AE29:AE31)</f>
        <v>6.1</v>
      </c>
      <c r="AF28" s="58">
        <f t="shared" si="2"/>
        <v>6.699999999999999</v>
      </c>
      <c r="AG28" s="59">
        <f t="shared" si="2"/>
        <v>0.8999999999999999</v>
      </c>
      <c r="AH28" s="40">
        <f>SUM(AH29:AH31)</f>
        <v>7.6000000000000005</v>
      </c>
      <c r="AI28" s="58">
        <f t="shared" si="2"/>
        <v>7</v>
      </c>
      <c r="AJ28" s="59">
        <f t="shared" si="2"/>
        <v>0.8</v>
      </c>
      <c r="AK28" s="40">
        <f>SUM(AK29:AK31)</f>
        <v>7.800000000000001</v>
      </c>
      <c r="AL28" s="58">
        <f t="shared" si="2"/>
        <v>6.6</v>
      </c>
      <c r="AM28" s="59">
        <f t="shared" si="2"/>
        <v>2</v>
      </c>
      <c r="AN28" s="40">
        <f>SUM(AN29:AN31)</f>
        <v>8.6</v>
      </c>
      <c r="AO28" s="58">
        <f>SUM(AO29:AO31)</f>
        <v>54.20000000000001</v>
      </c>
      <c r="AP28" s="59">
        <f>AP30+AP29+AP31</f>
        <v>14</v>
      </c>
      <c r="AQ28" s="41">
        <f>SUM(AO28:AP28)</f>
        <v>68.20000000000002</v>
      </c>
      <c r="AR28" s="38"/>
      <c r="AS28" s="38"/>
      <c r="AT28" s="38"/>
      <c r="AU28" s="38"/>
      <c r="AV28" s="60" t="s">
        <v>40</v>
      </c>
      <c r="AW28" s="25"/>
    </row>
    <row r="29" spans="1:49" s="18" customFormat="1" ht="15.75">
      <c r="A29" s="37"/>
      <c r="B29" s="133" t="s">
        <v>11</v>
      </c>
      <c r="C29" s="134"/>
      <c r="D29" s="135"/>
      <c r="E29" s="40">
        <v>0.7</v>
      </c>
      <c r="F29" s="59">
        <v>0.2</v>
      </c>
      <c r="G29" s="41">
        <f>SUM(E29:F29)</f>
        <v>0.8999999999999999</v>
      </c>
      <c r="H29" s="40">
        <v>0.8</v>
      </c>
      <c r="I29" s="59">
        <v>0.1</v>
      </c>
      <c r="J29" s="41">
        <f>SUM(H29:I29)</f>
        <v>0.9</v>
      </c>
      <c r="K29" s="40">
        <v>0.8</v>
      </c>
      <c r="L29" s="59">
        <v>0.1</v>
      </c>
      <c r="M29" s="41">
        <f>SUM(K29:L29)</f>
        <v>0.9</v>
      </c>
      <c r="N29" s="40">
        <v>1.2</v>
      </c>
      <c r="O29" s="59">
        <v>0.2</v>
      </c>
      <c r="P29" s="41">
        <f>SUM(N29:O29)</f>
        <v>1.4</v>
      </c>
      <c r="Q29" s="40">
        <v>3</v>
      </c>
      <c r="R29" s="59">
        <v>0.1</v>
      </c>
      <c r="S29" s="41">
        <f>SUM(Q29:R29)</f>
        <v>3.1</v>
      </c>
      <c r="T29" s="40">
        <v>3.3</v>
      </c>
      <c r="U29" s="59">
        <v>0.2</v>
      </c>
      <c r="V29" s="41">
        <f>SUM(T29:U29)</f>
        <v>3.5</v>
      </c>
      <c r="W29" s="40">
        <v>3.1</v>
      </c>
      <c r="X29" s="59">
        <v>0.3</v>
      </c>
      <c r="Y29" s="41">
        <f>SUM(W29:X29)</f>
        <v>3.4</v>
      </c>
      <c r="Z29" s="40">
        <v>2.9</v>
      </c>
      <c r="AA29" s="59">
        <v>0.2</v>
      </c>
      <c r="AB29" s="41">
        <f>SUM(Z29:AA29)</f>
        <v>3.1</v>
      </c>
      <c r="AC29" s="40">
        <v>3.6</v>
      </c>
      <c r="AD29" s="59">
        <v>0.2</v>
      </c>
      <c r="AE29" s="41">
        <f>SUM(AC29:AD29)</f>
        <v>3.8000000000000003</v>
      </c>
      <c r="AF29" s="40">
        <v>3.8</v>
      </c>
      <c r="AG29" s="59">
        <v>0.1</v>
      </c>
      <c r="AH29" s="41">
        <f>SUM(AF29:AG29)</f>
        <v>3.9</v>
      </c>
      <c r="AI29" s="40">
        <v>4</v>
      </c>
      <c r="AJ29" s="59">
        <v>0.2</v>
      </c>
      <c r="AK29" s="41">
        <f>SUM(AI29:AJ29)</f>
        <v>4.2</v>
      </c>
      <c r="AL29" s="40">
        <v>4.6</v>
      </c>
      <c r="AM29" s="59">
        <v>0.2</v>
      </c>
      <c r="AN29" s="41">
        <f>SUM(AL29:AM29)</f>
        <v>4.8</v>
      </c>
      <c r="AO29" s="39">
        <f aca="true" t="shared" si="3" ref="AO29:AP31">SUM(E29+H29+K29+N29+Q29+T29+W29+Z29+AC29+AF29+AI29+AL29)</f>
        <v>31.800000000000004</v>
      </c>
      <c r="AP29" s="59">
        <f t="shared" si="3"/>
        <v>2.1</v>
      </c>
      <c r="AQ29" s="41">
        <f>SUM(AO29:AP29)</f>
        <v>33.900000000000006</v>
      </c>
      <c r="AR29" s="70"/>
      <c r="AS29" s="61"/>
      <c r="AT29" s="61"/>
      <c r="AU29" s="61"/>
      <c r="AV29" s="62" t="s">
        <v>42</v>
      </c>
      <c r="AW29" s="25"/>
    </row>
    <row r="30" spans="1:49" s="18" customFormat="1" ht="15">
      <c r="A30" s="19"/>
      <c r="B30" s="19" t="s">
        <v>10</v>
      </c>
      <c r="C30" s="12"/>
      <c r="D30" s="25"/>
      <c r="E30" s="63">
        <v>1.9</v>
      </c>
      <c r="F30" s="46">
        <v>0.8</v>
      </c>
      <c r="G30" s="47">
        <f>SUM(E30:F30)</f>
        <v>2.7</v>
      </c>
      <c r="H30" s="63">
        <v>1.9</v>
      </c>
      <c r="I30" s="46">
        <v>0.3</v>
      </c>
      <c r="J30" s="47">
        <f>SUM(H30:I30)</f>
        <v>2.1999999999999997</v>
      </c>
      <c r="K30" s="63">
        <v>2.5</v>
      </c>
      <c r="L30" s="46">
        <v>1.3</v>
      </c>
      <c r="M30" s="47">
        <f>SUM(K30:L30)</f>
        <v>3.8</v>
      </c>
      <c r="N30" s="63">
        <v>3.6</v>
      </c>
      <c r="O30" s="46">
        <v>0.4</v>
      </c>
      <c r="P30" s="47">
        <f>SUM(N30:O30)</f>
        <v>4</v>
      </c>
      <c r="Q30" s="63">
        <v>1.3</v>
      </c>
      <c r="R30" s="46">
        <v>0.9</v>
      </c>
      <c r="S30" s="47">
        <f>SUM(Q30:R30)</f>
        <v>2.2</v>
      </c>
      <c r="T30" s="63">
        <v>0.3</v>
      </c>
      <c r="U30" s="46">
        <v>0.5</v>
      </c>
      <c r="V30" s="47">
        <f>SUM(T30:U30)</f>
        <v>0.8</v>
      </c>
      <c r="W30" s="63">
        <v>-0.1</v>
      </c>
      <c r="X30" s="46">
        <v>0.9</v>
      </c>
      <c r="Y30" s="47">
        <f>SUM(W30:X30)</f>
        <v>0.8</v>
      </c>
      <c r="Z30" s="63">
        <v>2</v>
      </c>
      <c r="AA30" s="46">
        <v>1.2</v>
      </c>
      <c r="AB30" s="47">
        <f>SUM(Z30:AA30)</f>
        <v>3.2</v>
      </c>
      <c r="AC30" s="63">
        <v>1.7</v>
      </c>
      <c r="AD30" s="46">
        <v>0.6</v>
      </c>
      <c r="AE30" s="47">
        <f>SUM(AC30:AD30)</f>
        <v>2.3</v>
      </c>
      <c r="AF30" s="45">
        <v>2.3</v>
      </c>
      <c r="AG30" s="46">
        <v>0.7</v>
      </c>
      <c r="AH30" s="47">
        <f>SUM(AF30:AG30)</f>
        <v>3</v>
      </c>
      <c r="AI30" s="63">
        <v>3.3</v>
      </c>
      <c r="AJ30" s="46">
        <v>0.8</v>
      </c>
      <c r="AK30" s="47">
        <f>SUM(AI30:AJ30)</f>
        <v>4.1</v>
      </c>
      <c r="AL30" s="63">
        <v>3.1</v>
      </c>
      <c r="AM30" s="46">
        <v>0.5</v>
      </c>
      <c r="AN30" s="47">
        <f>SUM(AL30:AM30)</f>
        <v>3.6</v>
      </c>
      <c r="AO30" s="45">
        <f t="shared" si="3"/>
        <v>23.800000000000004</v>
      </c>
      <c r="AP30" s="46">
        <f t="shared" si="3"/>
        <v>8.9</v>
      </c>
      <c r="AQ30" s="47">
        <f>SUM(AO30:AP30)</f>
        <v>32.7</v>
      </c>
      <c r="AR30" s="71"/>
      <c r="AS30" s="38"/>
      <c r="AT30" s="38"/>
      <c r="AU30" s="38"/>
      <c r="AV30" s="66" t="s">
        <v>41</v>
      </c>
      <c r="AW30" s="25"/>
    </row>
    <row r="31" spans="1:49" s="18" customFormat="1" ht="16.5" thickBot="1">
      <c r="A31" s="72"/>
      <c r="B31" s="28" t="s">
        <v>33</v>
      </c>
      <c r="C31" s="12"/>
      <c r="D31" s="29"/>
      <c r="E31" s="65">
        <v>0.1</v>
      </c>
      <c r="F31" s="56">
        <v>-0.5</v>
      </c>
      <c r="G31" s="67">
        <f>SUM(E31:F31)</f>
        <v>-0.4</v>
      </c>
      <c r="H31" s="65">
        <v>0.1</v>
      </c>
      <c r="I31" s="56">
        <v>0.4</v>
      </c>
      <c r="J31" s="67">
        <f>SUM(H31:I31)</f>
        <v>0.5</v>
      </c>
      <c r="K31" s="65">
        <v>0</v>
      </c>
      <c r="L31" s="56">
        <v>0.2</v>
      </c>
      <c r="M31" s="67">
        <f>SUM(K31:L31)</f>
        <v>0.2</v>
      </c>
      <c r="N31" s="65">
        <v>-0.3</v>
      </c>
      <c r="O31" s="56">
        <v>0.1</v>
      </c>
      <c r="P31" s="67">
        <f>SUM(N31:O31)</f>
        <v>-0.19999999999999998</v>
      </c>
      <c r="Q31" s="65">
        <v>0</v>
      </c>
      <c r="R31" s="56">
        <v>0.1</v>
      </c>
      <c r="S31" s="67">
        <f>SUM(Q31:R31)</f>
        <v>0.1</v>
      </c>
      <c r="T31" s="65">
        <v>0.1</v>
      </c>
      <c r="U31" s="56">
        <v>0.1</v>
      </c>
      <c r="V31" s="67">
        <f>SUM(T31:U31)</f>
        <v>0.2</v>
      </c>
      <c r="W31" s="65">
        <v>0.1</v>
      </c>
      <c r="X31" s="56">
        <v>0</v>
      </c>
      <c r="Y31" s="67">
        <f>SUM(W31:X31)</f>
        <v>0.1</v>
      </c>
      <c r="Z31" s="53">
        <v>-0.1</v>
      </c>
      <c r="AA31" s="56">
        <v>0.8</v>
      </c>
      <c r="AB31" s="67">
        <f>SUM(Z31:AA31)</f>
        <v>0.7000000000000001</v>
      </c>
      <c r="AC31" s="53">
        <v>-0.6</v>
      </c>
      <c r="AD31" s="65">
        <v>0.6</v>
      </c>
      <c r="AE31" s="55">
        <f>SUM(AC31:AD31)</f>
        <v>0</v>
      </c>
      <c r="AF31" s="53">
        <v>0.6</v>
      </c>
      <c r="AG31" s="54">
        <v>0.1</v>
      </c>
      <c r="AH31" s="67">
        <f>SUM(AF31:AG31)</f>
        <v>0.7</v>
      </c>
      <c r="AI31" s="53">
        <v>-0.3</v>
      </c>
      <c r="AJ31" s="65">
        <v>-0.2</v>
      </c>
      <c r="AK31" s="67">
        <f>SUM(AI31:AJ31)</f>
        <v>-0.5</v>
      </c>
      <c r="AL31" s="65">
        <v>-1.1</v>
      </c>
      <c r="AM31" s="56">
        <v>1.3</v>
      </c>
      <c r="AN31" s="67">
        <f>SUM(AL31:AM31)</f>
        <v>0.19999999999999996</v>
      </c>
      <c r="AO31" s="53">
        <f t="shared" si="3"/>
        <v>-1.4000000000000001</v>
      </c>
      <c r="AP31" s="56">
        <f t="shared" si="3"/>
        <v>3.0000000000000004</v>
      </c>
      <c r="AQ31" s="55">
        <f>SUM(AO31:AP31)</f>
        <v>1.6000000000000003</v>
      </c>
      <c r="AR31" s="73"/>
      <c r="AS31" s="68"/>
      <c r="AT31" s="68"/>
      <c r="AU31" s="68"/>
      <c r="AV31" s="69" t="s">
        <v>48</v>
      </c>
      <c r="AW31" s="25"/>
    </row>
    <row r="32" spans="1:49" s="18" customFormat="1" ht="16.5" thickBot="1">
      <c r="A32" s="74" t="s">
        <v>59</v>
      </c>
      <c r="B32" s="75"/>
      <c r="C32" s="75"/>
      <c r="D32" s="76"/>
      <c r="E32" s="77">
        <f>SUM(E16+E18-E22-E28)</f>
        <v>8.200000000000001</v>
      </c>
      <c r="F32" s="42">
        <f aca="true" t="shared" si="4" ref="F32:AK32">SUM(F16+F18-F22-F28)</f>
        <v>7.4</v>
      </c>
      <c r="G32" s="77">
        <f t="shared" si="4"/>
        <v>15.600000000000001</v>
      </c>
      <c r="H32" s="115">
        <f>SUM(H16+H18-H22-H28)</f>
        <v>24.4</v>
      </c>
      <c r="I32" s="42">
        <f t="shared" si="4"/>
        <v>11.1</v>
      </c>
      <c r="J32" s="34">
        <f t="shared" si="4"/>
        <v>35.5</v>
      </c>
      <c r="K32" s="77">
        <f>SUM(K16+K18-K22-K28)</f>
        <v>33.4</v>
      </c>
      <c r="L32" s="42">
        <f t="shared" si="4"/>
        <v>12.6</v>
      </c>
      <c r="M32" s="77">
        <f t="shared" si="4"/>
        <v>46</v>
      </c>
      <c r="N32" s="115">
        <f>SUM(N16+N18-N22-N28)</f>
        <v>59.599999999999994</v>
      </c>
      <c r="O32" s="42">
        <f t="shared" si="4"/>
        <v>18.599999999999998</v>
      </c>
      <c r="P32" s="34">
        <f t="shared" si="4"/>
        <v>78.2</v>
      </c>
      <c r="Q32" s="77">
        <f>SUM(Q16+Q18-Q22-Q28)</f>
        <v>64.5</v>
      </c>
      <c r="R32" s="42">
        <f t="shared" si="4"/>
        <v>21.499999999999996</v>
      </c>
      <c r="S32" s="77">
        <f t="shared" si="4"/>
        <v>85.99999999999999</v>
      </c>
      <c r="T32" s="115">
        <f>SUM(T16+T18-T22-T28)</f>
        <v>62.69999999999999</v>
      </c>
      <c r="U32" s="42">
        <f t="shared" si="4"/>
        <v>20.699999999999996</v>
      </c>
      <c r="V32" s="34">
        <f t="shared" si="4"/>
        <v>83.4</v>
      </c>
      <c r="W32" s="77">
        <f>SUM(W16+W18-W22-W28)</f>
        <v>59.276999999999994</v>
      </c>
      <c r="X32" s="42">
        <f t="shared" si="4"/>
        <v>18.699999999999996</v>
      </c>
      <c r="Y32" s="77">
        <f t="shared" si="4"/>
        <v>77.97699999999999</v>
      </c>
      <c r="Z32" s="115">
        <f>SUM(Z16+Z18-Z22-Z28)</f>
        <v>51.67699999999999</v>
      </c>
      <c r="AA32" s="42">
        <f t="shared" si="4"/>
        <v>15.799999999999997</v>
      </c>
      <c r="AB32" s="34">
        <f t="shared" si="4"/>
        <v>67.47699999999999</v>
      </c>
      <c r="AC32" s="77">
        <f>SUM(AC16+AC18-AC22-AC28)</f>
        <v>43.97699999999999</v>
      </c>
      <c r="AD32" s="42">
        <f t="shared" si="4"/>
        <v>12.399999999999999</v>
      </c>
      <c r="AE32" s="77">
        <f t="shared" si="4"/>
        <v>56.37699999999999</v>
      </c>
      <c r="AF32" s="115">
        <f>SUM(AF16+AF18-AF22-AF28)</f>
        <v>35.77699999999999</v>
      </c>
      <c r="AG32" s="42">
        <f t="shared" si="4"/>
        <v>9.199999999999998</v>
      </c>
      <c r="AH32" s="34">
        <f t="shared" si="4"/>
        <v>44.97699999999999</v>
      </c>
      <c r="AI32" s="77">
        <f>SUM(AI16+AI18-AI22-AI28)</f>
        <v>29.276999999999987</v>
      </c>
      <c r="AJ32" s="42">
        <f t="shared" si="4"/>
        <v>7.699999999999998</v>
      </c>
      <c r="AK32" s="77">
        <f t="shared" si="4"/>
        <v>36.976999999999975</v>
      </c>
      <c r="AL32" s="31">
        <f aca="true" t="shared" si="5" ref="AL32:AQ32">AL16+AL18-AL22-AL28</f>
        <v>23.176999999999985</v>
      </c>
      <c r="AM32" s="42">
        <f t="shared" si="5"/>
        <v>4.399999999999998</v>
      </c>
      <c r="AN32" s="34">
        <f t="shared" si="5"/>
        <v>27.576999999999977</v>
      </c>
      <c r="AO32" s="115">
        <f t="shared" si="5"/>
        <v>23.176999999999985</v>
      </c>
      <c r="AP32" s="77">
        <f t="shared" si="5"/>
        <v>4.399999999999995</v>
      </c>
      <c r="AQ32" s="34">
        <f t="shared" si="5"/>
        <v>27.576999999999998</v>
      </c>
      <c r="AR32" s="68"/>
      <c r="AS32" s="68"/>
      <c r="AT32" s="68"/>
      <c r="AU32" s="68"/>
      <c r="AV32" s="43"/>
      <c r="AW32" s="78" t="s">
        <v>43</v>
      </c>
    </row>
    <row r="33" spans="1:49" s="18" customFormat="1" ht="16.5" thickBot="1">
      <c r="A33" s="79" t="s">
        <v>70</v>
      </c>
      <c r="B33" s="12"/>
      <c r="C33" s="12"/>
      <c r="D33" s="12"/>
      <c r="E33" s="136" t="s">
        <v>61</v>
      </c>
      <c r="F33" s="127"/>
      <c r="G33" s="127"/>
      <c r="H33" s="136" t="s">
        <v>24</v>
      </c>
      <c r="I33" s="127"/>
      <c r="J33" s="127"/>
      <c r="K33" s="136" t="s">
        <v>62</v>
      </c>
      <c r="L33" s="127"/>
      <c r="M33" s="127"/>
      <c r="N33" s="136" t="s">
        <v>46</v>
      </c>
      <c r="O33" s="127"/>
      <c r="P33" s="127"/>
      <c r="Q33" s="136" t="s">
        <v>47</v>
      </c>
      <c r="R33" s="127"/>
      <c r="S33" s="127"/>
      <c r="T33" s="136" t="s">
        <v>23</v>
      </c>
      <c r="U33" s="127"/>
      <c r="V33" s="127"/>
      <c r="W33" s="136" t="s">
        <v>63</v>
      </c>
      <c r="X33" s="127"/>
      <c r="Y33" s="127"/>
      <c r="Z33" s="136" t="s">
        <v>64</v>
      </c>
      <c r="AA33" s="127"/>
      <c r="AB33" s="127"/>
      <c r="AC33" s="136" t="s">
        <v>25</v>
      </c>
      <c r="AD33" s="127"/>
      <c r="AE33" s="127"/>
      <c r="AF33" s="136" t="s">
        <v>65</v>
      </c>
      <c r="AG33" s="127"/>
      <c r="AH33" s="127"/>
      <c r="AI33" s="136" t="s">
        <v>22</v>
      </c>
      <c r="AJ33" s="127"/>
      <c r="AK33" s="127"/>
      <c r="AL33" s="136" t="s">
        <v>26</v>
      </c>
      <c r="AM33" s="127"/>
      <c r="AN33" s="127"/>
      <c r="AO33" s="136" t="s">
        <v>26</v>
      </c>
      <c r="AP33" s="127"/>
      <c r="AQ33" s="127"/>
      <c r="AR33" s="139" t="s">
        <v>51</v>
      </c>
      <c r="AS33" s="139"/>
      <c r="AT33" s="139"/>
      <c r="AU33" s="139"/>
      <c r="AV33" s="139"/>
      <c r="AW33" s="140"/>
    </row>
    <row r="34" spans="1:49" s="18" customFormat="1" ht="15.75">
      <c r="A34" s="79" t="s">
        <v>12</v>
      </c>
      <c r="B34" s="80"/>
      <c r="C34" s="80"/>
      <c r="D34" s="81"/>
      <c r="E34" s="40">
        <f>E35+E36</f>
        <v>8.186</v>
      </c>
      <c r="F34" s="40">
        <f>F35+F36</f>
        <v>7.3790000000000004</v>
      </c>
      <c r="G34" s="41">
        <f>SUM(E34:F34)</f>
        <v>15.565000000000001</v>
      </c>
      <c r="H34" s="40">
        <f>SUM(H35:H36)</f>
        <v>24.4</v>
      </c>
      <c r="I34" s="40">
        <f>SUM(I35:I36)</f>
        <v>11.1</v>
      </c>
      <c r="J34" s="41">
        <f>SUM(J35:J36)</f>
        <v>35.5</v>
      </c>
      <c r="K34" s="40">
        <f>K36+K35</f>
        <v>33.403999999999996</v>
      </c>
      <c r="L34" s="40">
        <f>L35+L36</f>
        <v>12.579999999999998</v>
      </c>
      <c r="M34" s="41">
        <f>SUM(K34:L34)</f>
        <v>45.983999999999995</v>
      </c>
      <c r="N34" s="40">
        <f>N35+N36</f>
        <v>59.625</v>
      </c>
      <c r="O34" s="40">
        <f>O35+O36</f>
        <v>18.613</v>
      </c>
      <c r="P34" s="41">
        <f>SUM(N34:O34)</f>
        <v>78.238</v>
      </c>
      <c r="Q34" s="40">
        <f>Q35+Q36</f>
        <v>64.5</v>
      </c>
      <c r="R34" s="40">
        <f>R35+R36</f>
        <v>21.512999999999998</v>
      </c>
      <c r="S34" s="41">
        <f>Q34+R34</f>
        <v>86.013</v>
      </c>
      <c r="T34" s="40">
        <f>SUM(T35:T36)</f>
        <v>62.7</v>
      </c>
      <c r="U34" s="40">
        <f>SUM(U35:U36)</f>
        <v>20.7</v>
      </c>
      <c r="V34" s="41">
        <f>SUM(T34:U34)</f>
        <v>83.4</v>
      </c>
      <c r="W34" s="40">
        <f>W35+W36</f>
        <v>59.3</v>
      </c>
      <c r="X34" s="40">
        <f>X35+X36</f>
        <v>18.7</v>
      </c>
      <c r="Y34" s="41">
        <f>SUM(W34:X34)</f>
        <v>78</v>
      </c>
      <c r="Z34" s="40">
        <f aca="true" t="shared" si="6" ref="Z34:AM34">Z35+Z36</f>
        <v>51.655</v>
      </c>
      <c r="AA34" s="40">
        <f t="shared" si="6"/>
        <v>15.811</v>
      </c>
      <c r="AB34" s="41">
        <f t="shared" si="6"/>
        <v>67.46600000000001</v>
      </c>
      <c r="AC34" s="40">
        <f t="shared" si="6"/>
        <v>44</v>
      </c>
      <c r="AD34" s="40">
        <f t="shared" si="6"/>
        <v>12.4</v>
      </c>
      <c r="AE34" s="41">
        <f>SUM(AC34:AD34)</f>
        <v>56.4</v>
      </c>
      <c r="AF34" s="40">
        <f t="shared" si="6"/>
        <v>35.8</v>
      </c>
      <c r="AG34" s="40">
        <f t="shared" si="6"/>
        <v>9.211</v>
      </c>
      <c r="AH34" s="41">
        <f>SUM(AF34:AG34)</f>
        <v>45.010999999999996</v>
      </c>
      <c r="AI34" s="40">
        <f>SUM(AI35:AI36)</f>
        <v>29.299999999999997</v>
      </c>
      <c r="AJ34" s="40">
        <f>SUM(AJ35:AJ36)</f>
        <v>7.699999999999999</v>
      </c>
      <c r="AK34" s="41">
        <f>SUM(AI34:AJ34)</f>
        <v>37</v>
      </c>
      <c r="AL34" s="40">
        <f t="shared" si="6"/>
        <v>23.200000000000003</v>
      </c>
      <c r="AM34" s="40">
        <f t="shared" si="6"/>
        <v>4.4</v>
      </c>
      <c r="AN34" s="41">
        <f>AM34+AL34</f>
        <v>27.6</v>
      </c>
      <c r="AO34" s="40">
        <f>AO35+AO36</f>
        <v>23.200000000000003</v>
      </c>
      <c r="AP34" s="40">
        <f>AP35+AP36</f>
        <v>4.425000000000001</v>
      </c>
      <c r="AQ34" s="41">
        <f>AO34+AP34</f>
        <v>27.625000000000004</v>
      </c>
      <c r="AR34" s="141" t="s">
        <v>44</v>
      </c>
      <c r="AS34" s="142"/>
      <c r="AT34" s="142"/>
      <c r="AU34" s="142"/>
      <c r="AV34" s="142"/>
      <c r="AW34" s="143"/>
    </row>
    <row r="35" spans="1:49" s="18" customFormat="1" ht="15.75">
      <c r="A35" s="79"/>
      <c r="B35" s="82"/>
      <c r="C35" s="83" t="s">
        <v>60</v>
      </c>
      <c r="D35" s="84"/>
      <c r="E35" s="85">
        <v>4.4</v>
      </c>
      <c r="F35" s="85">
        <v>3.2</v>
      </c>
      <c r="G35" s="86">
        <f>SUM(E35:F35)</f>
        <v>7.6000000000000005</v>
      </c>
      <c r="H35" s="85">
        <v>21</v>
      </c>
      <c r="I35" s="85">
        <v>7.2</v>
      </c>
      <c r="J35" s="86">
        <f>H35+I35</f>
        <v>28.2</v>
      </c>
      <c r="K35" s="85">
        <v>29.9</v>
      </c>
      <c r="L35" s="85">
        <v>9.7</v>
      </c>
      <c r="M35" s="86">
        <f>SUM(K35:L35)</f>
        <v>39.599999999999994</v>
      </c>
      <c r="N35" s="85">
        <v>48.3</v>
      </c>
      <c r="O35" s="85">
        <v>13.7</v>
      </c>
      <c r="P35" s="86">
        <f>N35+O35</f>
        <v>62</v>
      </c>
      <c r="Q35" s="85">
        <v>52.9</v>
      </c>
      <c r="R35" s="85">
        <v>16.5</v>
      </c>
      <c r="S35" s="86">
        <f>Q35+R35</f>
        <v>69.4</v>
      </c>
      <c r="T35" s="85">
        <v>50</v>
      </c>
      <c r="U35" s="85">
        <v>15.9</v>
      </c>
      <c r="V35" s="86">
        <f>SUM(T35:U35)</f>
        <v>65.9</v>
      </c>
      <c r="W35" s="85">
        <v>46.8</v>
      </c>
      <c r="X35" s="85">
        <v>13.9</v>
      </c>
      <c r="Y35" s="86">
        <f>SUM(W35:X35)</f>
        <v>60.699999999999996</v>
      </c>
      <c r="Z35" s="85">
        <v>40.7</v>
      </c>
      <c r="AA35" s="85">
        <v>11.6</v>
      </c>
      <c r="AB35" s="86">
        <f>Z35+AA35</f>
        <v>52.300000000000004</v>
      </c>
      <c r="AC35" s="85">
        <v>34.7</v>
      </c>
      <c r="AD35" s="85">
        <v>8.4</v>
      </c>
      <c r="AE35" s="86">
        <f>SUM(AC35:AD35)</f>
        <v>43.1</v>
      </c>
      <c r="AF35" s="85">
        <v>28.5</v>
      </c>
      <c r="AG35" s="85">
        <v>6.2</v>
      </c>
      <c r="AH35" s="86">
        <f>SUM(AF35:AG35)</f>
        <v>34.7</v>
      </c>
      <c r="AI35" s="85">
        <v>22.7</v>
      </c>
      <c r="AJ35" s="85">
        <v>5.1</v>
      </c>
      <c r="AK35" s="86">
        <f>SUM(AI35:AJ35)</f>
        <v>27.799999999999997</v>
      </c>
      <c r="AL35" s="85">
        <v>17.8</v>
      </c>
      <c r="AM35" s="85">
        <v>2.2</v>
      </c>
      <c r="AN35" s="86">
        <f>AM35+AL35</f>
        <v>20</v>
      </c>
      <c r="AO35" s="85">
        <v>17.8</v>
      </c>
      <c r="AP35" s="85">
        <v>2.2</v>
      </c>
      <c r="AQ35" s="86">
        <f>SUM(AO35:AP35)</f>
        <v>20</v>
      </c>
      <c r="AR35" s="144" t="s">
        <v>66</v>
      </c>
      <c r="AS35" s="145"/>
      <c r="AT35" s="145"/>
      <c r="AU35" s="145"/>
      <c r="AV35" s="146"/>
      <c r="AW35" s="25"/>
    </row>
    <row r="36" spans="1:49" s="18" customFormat="1" ht="15.75">
      <c r="A36" s="79"/>
      <c r="B36" s="87"/>
      <c r="C36" s="88" t="s">
        <v>74</v>
      </c>
      <c r="D36" s="89"/>
      <c r="E36" s="90">
        <v>3.786</v>
      </c>
      <c r="F36" s="90">
        <v>4.179</v>
      </c>
      <c r="G36" s="91">
        <f>SUM(E36:F36)</f>
        <v>7.965</v>
      </c>
      <c r="H36" s="90">
        <v>3.4</v>
      </c>
      <c r="I36" s="90">
        <v>3.9</v>
      </c>
      <c r="J36" s="91">
        <f>H36+I36</f>
        <v>7.3</v>
      </c>
      <c r="K36" s="90">
        <v>3.504</v>
      </c>
      <c r="L36" s="90">
        <v>2.88</v>
      </c>
      <c r="M36" s="91">
        <f>K36+L36</f>
        <v>6.384</v>
      </c>
      <c r="N36" s="90">
        <v>11.325</v>
      </c>
      <c r="O36" s="90">
        <v>4.913</v>
      </c>
      <c r="P36" s="91">
        <f>N36+O36</f>
        <v>16.238</v>
      </c>
      <c r="Q36" s="90">
        <v>11.6</v>
      </c>
      <c r="R36" s="90">
        <v>5.013</v>
      </c>
      <c r="S36" s="91">
        <f>Q36+R36</f>
        <v>16.613</v>
      </c>
      <c r="T36" s="90">
        <v>12.7</v>
      </c>
      <c r="U36" s="90">
        <v>4.8</v>
      </c>
      <c r="V36" s="91">
        <f>SUM(T36:U36)</f>
        <v>17.5</v>
      </c>
      <c r="W36" s="90">
        <v>12.5</v>
      </c>
      <c r="X36" s="90">
        <v>4.8</v>
      </c>
      <c r="Y36" s="91">
        <f>SUM(W36:X36)</f>
        <v>17.3</v>
      </c>
      <c r="Z36" s="90">
        <v>10.955</v>
      </c>
      <c r="AA36" s="90">
        <v>4.211</v>
      </c>
      <c r="AB36" s="91">
        <f>Z36+AA36</f>
        <v>15.166</v>
      </c>
      <c r="AC36" s="90">
        <v>9.3</v>
      </c>
      <c r="AD36" s="90">
        <v>4</v>
      </c>
      <c r="AE36" s="91">
        <f>SUM(AC36:AD36)</f>
        <v>13.3</v>
      </c>
      <c r="AF36" s="90">
        <v>7.3</v>
      </c>
      <c r="AG36" s="90">
        <v>3.011</v>
      </c>
      <c r="AH36" s="91">
        <f>AF36+AG36</f>
        <v>10.311</v>
      </c>
      <c r="AI36" s="90">
        <v>6.6</v>
      </c>
      <c r="AJ36" s="90">
        <v>2.6</v>
      </c>
      <c r="AK36" s="91">
        <f>SUM(AI36:AJ36)</f>
        <v>9.2</v>
      </c>
      <c r="AL36" s="90">
        <v>5.4</v>
      </c>
      <c r="AM36" s="90">
        <v>2.2</v>
      </c>
      <c r="AN36" s="91">
        <f>AM36+AL36</f>
        <v>7.6000000000000005</v>
      </c>
      <c r="AO36" s="90">
        <v>5.4</v>
      </c>
      <c r="AP36" s="90">
        <v>2.225</v>
      </c>
      <c r="AQ36" s="91">
        <f>SUM(AO36:AP36)</f>
        <v>7.625</v>
      </c>
      <c r="AR36" s="147" t="s">
        <v>75</v>
      </c>
      <c r="AS36" s="148"/>
      <c r="AT36" s="148"/>
      <c r="AU36" s="148"/>
      <c r="AV36" s="123"/>
      <c r="AW36" s="25"/>
    </row>
    <row r="37" spans="1:49" s="18" customFormat="1" ht="16.5" thickBot="1">
      <c r="A37" s="79" t="s">
        <v>73</v>
      </c>
      <c r="B37" s="87"/>
      <c r="C37" s="87"/>
      <c r="D37" s="92"/>
      <c r="E37" s="54">
        <v>0</v>
      </c>
      <c r="F37" s="54">
        <v>0</v>
      </c>
      <c r="G37" s="55">
        <f>E37+F37</f>
        <v>0</v>
      </c>
      <c r="H37" s="54">
        <v>0</v>
      </c>
      <c r="I37" s="54">
        <v>0</v>
      </c>
      <c r="J37" s="55">
        <f>H37+I37</f>
        <v>0</v>
      </c>
      <c r="K37" s="54">
        <v>0</v>
      </c>
      <c r="L37" s="54">
        <v>0</v>
      </c>
      <c r="M37" s="55">
        <f>K37+L37</f>
        <v>0</v>
      </c>
      <c r="N37" s="54">
        <v>0.023</v>
      </c>
      <c r="O37" s="54">
        <v>0.004</v>
      </c>
      <c r="P37" s="55">
        <f>O37+N37</f>
        <v>0.027</v>
      </c>
      <c r="Q37" s="54">
        <v>0.023</v>
      </c>
      <c r="R37" s="54">
        <v>0.004</v>
      </c>
      <c r="S37" s="55">
        <f>Q37+R37</f>
        <v>0.027</v>
      </c>
      <c r="T37" s="54">
        <v>0</v>
      </c>
      <c r="U37" s="54">
        <v>0</v>
      </c>
      <c r="V37" s="55">
        <v>0</v>
      </c>
      <c r="W37" s="54">
        <v>0</v>
      </c>
      <c r="X37" s="54">
        <v>0</v>
      </c>
      <c r="Y37" s="55">
        <f>SUM(W37:X37)</f>
        <v>0</v>
      </c>
      <c r="Z37" s="54">
        <v>0</v>
      </c>
      <c r="AA37" s="54">
        <v>0</v>
      </c>
      <c r="AB37" s="55">
        <f>Z37+AA37</f>
        <v>0</v>
      </c>
      <c r="AC37" s="54">
        <v>0.1</v>
      </c>
      <c r="AD37" s="54">
        <v>0</v>
      </c>
      <c r="AE37" s="55">
        <f>SUM(AC37:AD37)</f>
        <v>0.1</v>
      </c>
      <c r="AF37" s="54">
        <v>0</v>
      </c>
      <c r="AG37" s="54">
        <v>0</v>
      </c>
      <c r="AH37" s="55">
        <f>AF37+AG37</f>
        <v>0</v>
      </c>
      <c r="AI37" s="54">
        <v>0</v>
      </c>
      <c r="AJ37" s="54">
        <v>0</v>
      </c>
      <c r="AK37" s="55">
        <f>AI37+AJ37</f>
        <v>0</v>
      </c>
      <c r="AL37" s="54">
        <v>0</v>
      </c>
      <c r="AM37" s="54">
        <v>0</v>
      </c>
      <c r="AN37" s="55">
        <f>AL37+AM37</f>
        <v>0</v>
      </c>
      <c r="AO37" s="54">
        <v>0</v>
      </c>
      <c r="AP37" s="54">
        <v>0</v>
      </c>
      <c r="AQ37" s="55">
        <f>AO37+AP37</f>
        <v>0</v>
      </c>
      <c r="AR37" s="38"/>
      <c r="AS37" s="38"/>
      <c r="AT37" s="38"/>
      <c r="AU37" s="38"/>
      <c r="AV37" s="93"/>
      <c r="AW37" s="94" t="s">
        <v>67</v>
      </c>
    </row>
    <row r="38" spans="1:49" s="18" customFormat="1" ht="16.5" thickBot="1">
      <c r="A38" s="95" t="s">
        <v>69</v>
      </c>
      <c r="B38" s="96"/>
      <c r="C38" s="96"/>
      <c r="D38" s="97"/>
      <c r="E38" s="31">
        <f>+E34+E37</f>
        <v>8.186</v>
      </c>
      <c r="F38" s="42">
        <f>+F34+F37</f>
        <v>7.3790000000000004</v>
      </c>
      <c r="G38" s="33">
        <f>SUM(E38:F38)</f>
        <v>15.565000000000001</v>
      </c>
      <c r="H38" s="31">
        <f>+H34+H37</f>
        <v>24.4</v>
      </c>
      <c r="I38" s="42">
        <f>+I34+I37</f>
        <v>11.1</v>
      </c>
      <c r="J38" s="33">
        <f>SUM(H38:I38)</f>
        <v>35.5</v>
      </c>
      <c r="K38" s="31">
        <f>+K34+K37</f>
        <v>33.403999999999996</v>
      </c>
      <c r="L38" s="42">
        <f>+L34+L37</f>
        <v>12.579999999999998</v>
      </c>
      <c r="M38" s="33">
        <f>SUM(K38:L38)</f>
        <v>45.983999999999995</v>
      </c>
      <c r="N38" s="31">
        <f>SUM(N34+N37)</f>
        <v>59.648</v>
      </c>
      <c r="O38" s="31">
        <v>18.6</v>
      </c>
      <c r="P38" s="33">
        <f>SUM(N38:O38)</f>
        <v>78.248</v>
      </c>
      <c r="Q38" s="31">
        <f>Q34+Q37</f>
        <v>64.523</v>
      </c>
      <c r="R38" s="42">
        <f>SUM(R34+R37)</f>
        <v>21.517</v>
      </c>
      <c r="S38" s="33">
        <f>S34+S37</f>
        <v>86.04</v>
      </c>
      <c r="T38" s="115">
        <f>SUM(T34+T37)</f>
        <v>62.7</v>
      </c>
      <c r="U38" s="42">
        <f>SUM(U34+U37)</f>
        <v>20.7</v>
      </c>
      <c r="V38" s="42">
        <f>SUM(V34+V37)</f>
        <v>83.4</v>
      </c>
      <c r="W38" s="31">
        <f>+W34+W37</f>
        <v>59.3</v>
      </c>
      <c r="X38" s="42">
        <f>+X34+X37</f>
        <v>18.7</v>
      </c>
      <c r="Y38" s="33">
        <f>SUM(W38:X38)</f>
        <v>78</v>
      </c>
      <c r="Z38" s="31">
        <f>+Z34+Z37</f>
        <v>51.655</v>
      </c>
      <c r="AA38" s="42">
        <f>+AA34+AA37</f>
        <v>15.811</v>
      </c>
      <c r="AB38" s="33">
        <f>SUM(Z38:AA38)</f>
        <v>67.46600000000001</v>
      </c>
      <c r="AC38" s="31">
        <v>43.9</v>
      </c>
      <c r="AD38" s="42">
        <f>+AD34+AD37</f>
        <v>12.4</v>
      </c>
      <c r="AE38" s="33">
        <f>SUM(AC38:AD38)</f>
        <v>56.3</v>
      </c>
      <c r="AF38" s="31">
        <f>SUM(AF34+AF37)</f>
        <v>35.8</v>
      </c>
      <c r="AG38" s="42">
        <f>+AG34+AG37</f>
        <v>9.211</v>
      </c>
      <c r="AH38" s="33">
        <f>SUM(AF38:AG38)</f>
        <v>45.010999999999996</v>
      </c>
      <c r="AI38" s="31">
        <f>+AI34+AI37</f>
        <v>29.299999999999997</v>
      </c>
      <c r="AJ38" s="42">
        <f>+AJ34+AJ37</f>
        <v>7.699999999999999</v>
      </c>
      <c r="AK38" s="33">
        <f>SUM(AI38:AJ38)</f>
        <v>37</v>
      </c>
      <c r="AL38" s="31">
        <f>+AL34+AL37</f>
        <v>23.200000000000003</v>
      </c>
      <c r="AM38" s="42">
        <f>+AM34+AM37</f>
        <v>4.4</v>
      </c>
      <c r="AN38" s="33">
        <f>SUM(AL38:AM38)</f>
        <v>27.6</v>
      </c>
      <c r="AO38" s="31">
        <f>AO34+AO37</f>
        <v>23.200000000000003</v>
      </c>
      <c r="AP38" s="42">
        <f>AP34+AP37</f>
        <v>4.425000000000001</v>
      </c>
      <c r="AQ38" s="33">
        <f>AQ37+AQ34</f>
        <v>27.625000000000004</v>
      </c>
      <c r="AR38" s="68"/>
      <c r="AS38" s="68"/>
      <c r="AT38" s="68"/>
      <c r="AU38" s="68"/>
      <c r="AV38" s="43"/>
      <c r="AW38" s="78" t="s">
        <v>68</v>
      </c>
    </row>
    <row r="39" spans="2:49" s="1" customFormat="1" ht="15.75">
      <c r="B39" s="2"/>
      <c r="N39" s="98"/>
      <c r="O39" s="98"/>
      <c r="P39" s="98"/>
      <c r="Q39" s="98"/>
      <c r="R39" s="98"/>
      <c r="AR39" s="61"/>
      <c r="AS39" s="61"/>
      <c r="AT39" s="61"/>
      <c r="AU39" s="61"/>
      <c r="AV39" s="35"/>
      <c r="AW39" s="35"/>
    </row>
    <row r="40" spans="1:49" s="12" customFormat="1" ht="15.75">
      <c r="A40" s="137" t="s">
        <v>27</v>
      </c>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R40" s="38"/>
      <c r="AS40" s="38"/>
      <c r="AT40" s="38"/>
      <c r="AU40" s="38"/>
      <c r="AV40" s="60"/>
      <c r="AW40" s="60"/>
    </row>
    <row r="41" spans="1:49" s="12" customFormat="1" ht="15">
      <c r="A41" s="137" t="s">
        <v>28</v>
      </c>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R41" s="18"/>
      <c r="AS41" s="18"/>
      <c r="AT41" s="18"/>
      <c r="AU41" s="18"/>
      <c r="AV41" s="18"/>
      <c r="AW41" s="18"/>
    </row>
    <row r="42" spans="1:49" s="12" customFormat="1" ht="15">
      <c r="A42" s="137" t="s">
        <v>29</v>
      </c>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R42" s="99"/>
      <c r="AS42" s="99"/>
      <c r="AT42" s="99"/>
      <c r="AU42" s="99"/>
      <c r="AV42" s="99"/>
      <c r="AW42" s="99"/>
    </row>
    <row r="43" spans="1:49" s="12" customFormat="1" ht="15">
      <c r="A43" s="137" t="s">
        <v>30</v>
      </c>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R43" s="18"/>
      <c r="AS43" s="18"/>
      <c r="AT43" s="18"/>
      <c r="AU43" s="18"/>
      <c r="AV43" s="18"/>
      <c r="AW43" s="18"/>
    </row>
    <row r="44" spans="1:49" s="12" customFormat="1" ht="15">
      <c r="A44" s="137" t="s">
        <v>31</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R44" s="18"/>
      <c r="AS44" s="18"/>
      <c r="AT44" s="18"/>
      <c r="AU44" s="18"/>
      <c r="AV44" s="18"/>
      <c r="AW44" s="18"/>
    </row>
    <row r="45" spans="1:49" s="12" customFormat="1" ht="15">
      <c r="A45" s="137" t="s">
        <v>32</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R45" s="18"/>
      <c r="AS45" s="18"/>
      <c r="AT45" s="18"/>
      <c r="AU45" s="18"/>
      <c r="AV45" s="18"/>
      <c r="AW45" s="18"/>
    </row>
    <row r="46" spans="1:49" s="12" customFormat="1" ht="15">
      <c r="A46" s="137" t="s">
        <v>71</v>
      </c>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R46" s="18"/>
      <c r="AS46" s="18"/>
      <c r="AT46" s="18"/>
      <c r="AU46" s="18"/>
      <c r="AV46" s="18"/>
      <c r="AW46" s="18"/>
    </row>
    <row r="47" spans="1:49" s="1" customFormat="1" ht="18.75" customHeight="1">
      <c r="A47" s="138"/>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R47" s="100"/>
      <c r="AS47" s="100"/>
      <c r="AT47" s="100"/>
      <c r="AU47" s="100"/>
      <c r="AV47" s="100"/>
      <c r="AW47" s="100"/>
    </row>
    <row r="48" spans="44:49" s="1" customFormat="1" ht="15">
      <c r="AR48" s="100"/>
      <c r="AS48" s="100"/>
      <c r="AT48" s="100"/>
      <c r="AU48" s="100"/>
      <c r="AV48" s="100"/>
      <c r="AW48" s="100"/>
    </row>
    <row r="49" s="1" customFormat="1" ht="15"/>
    <row r="50" s="1" customFormat="1" ht="15"/>
    <row r="51" s="1" customFormat="1" ht="15"/>
    <row r="52" s="1" customFormat="1" ht="15"/>
    <row r="53" s="1" customFormat="1" ht="15"/>
    <row r="54" s="1" customFormat="1" ht="15"/>
    <row r="55" s="1" customFormat="1" ht="15"/>
    <row r="56" s="1" customFormat="1" ht="15"/>
    <row r="57" s="1" customFormat="1" ht="15"/>
    <row r="58" s="1" customFormat="1" ht="15"/>
    <row r="59" s="1" customFormat="1" ht="15"/>
    <row r="60" s="1" customFormat="1" ht="15"/>
    <row r="61" s="1" customFormat="1" ht="15"/>
    <row r="62" s="1" customFormat="1" ht="15"/>
    <row r="63" s="1" customFormat="1" ht="15"/>
    <row r="64" s="1" customFormat="1" ht="15"/>
    <row r="65" s="1" customFormat="1" ht="15"/>
    <row r="66" s="1" customFormat="1" ht="15"/>
    <row r="67" s="1" customFormat="1" ht="15"/>
    <row r="68" s="1" customFormat="1" ht="15"/>
  </sheetData>
  <mergeCells count="55">
    <mergeCell ref="D9:AT9"/>
    <mergeCell ref="D10:AT10"/>
    <mergeCell ref="N15:P15"/>
    <mergeCell ref="K15:M15"/>
    <mergeCell ref="H15:J15"/>
    <mergeCell ref="E15:G15"/>
    <mergeCell ref="Z15:AB15"/>
    <mergeCell ref="W15:Y15"/>
    <mergeCell ref="T15:V15"/>
    <mergeCell ref="Q15:S15"/>
    <mergeCell ref="AL15:AN15"/>
    <mergeCell ref="AI15:AK15"/>
    <mergeCell ref="AF15:AH15"/>
    <mergeCell ref="AC15:AE15"/>
    <mergeCell ref="AR33:AW33"/>
    <mergeCell ref="AR34:AW34"/>
    <mergeCell ref="AR35:AV35"/>
    <mergeCell ref="AR36:AV36"/>
    <mergeCell ref="A46:AE46"/>
    <mergeCell ref="A47:AE47"/>
    <mergeCell ref="A43:AE43"/>
    <mergeCell ref="A44:AE44"/>
    <mergeCell ref="A45:AE45"/>
    <mergeCell ref="A42:AE42"/>
    <mergeCell ref="AC33:AE33"/>
    <mergeCell ref="AF33:AH33"/>
    <mergeCell ref="AI33:AK33"/>
    <mergeCell ref="Z33:AB33"/>
    <mergeCell ref="AO33:AQ33"/>
    <mergeCell ref="A40:AE40"/>
    <mergeCell ref="A41:AE41"/>
    <mergeCell ref="AL33:AN33"/>
    <mergeCell ref="AO15:AQ15"/>
    <mergeCell ref="AO17:AQ17"/>
    <mergeCell ref="B29:D29"/>
    <mergeCell ref="E33:G33"/>
    <mergeCell ref="H33:J33"/>
    <mergeCell ref="K33:M33"/>
    <mergeCell ref="N33:P33"/>
    <mergeCell ref="Q33:S33"/>
    <mergeCell ref="T33:V33"/>
    <mergeCell ref="W33:Y33"/>
    <mergeCell ref="AO13:AQ13"/>
    <mergeCell ref="Z13:AB13"/>
    <mergeCell ref="AC13:AE13"/>
    <mergeCell ref="AF13:AH13"/>
    <mergeCell ref="AI13:AK13"/>
    <mergeCell ref="E13:G13"/>
    <mergeCell ref="H13:J13"/>
    <mergeCell ref="K13:M13"/>
    <mergeCell ref="N13:P13"/>
    <mergeCell ref="Q13:S13"/>
    <mergeCell ref="T13:V13"/>
    <mergeCell ref="W13:Y13"/>
    <mergeCell ref="AL13:AN13"/>
  </mergeCells>
  <printOptions horizontalCentered="1"/>
  <pageMargins left="0" right="0" top="0.984251968503937" bottom="0.984251968503937" header="0.5118110236220472" footer="0.5118110236220472"/>
  <pageSetup horizontalDpi="600" verticalDpi="600" orientation="landscape" paperSize="8" scale="70" r:id="rId3"/>
  <legacyDrawing r:id="rId2"/>
  <oleObjects>
    <oleObject progId="" shapeId="8533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SAGIS</dc:creator>
  <cp:keywords/>
  <dc:description/>
  <cp:lastModifiedBy>Ronelle</cp:lastModifiedBy>
  <cp:lastPrinted>2003-12-12T09:46:28Z</cp:lastPrinted>
  <dcterms:created xsi:type="dcterms:W3CDTF">2000-04-03T11:55:58Z</dcterms:created>
  <dcterms:modified xsi:type="dcterms:W3CDTF">2012-03-01T07:18:57Z</dcterms:modified>
  <cp:category/>
  <cp:version/>
  <cp:contentType/>
  <cp:contentStatus/>
</cp:coreProperties>
</file>