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060" windowHeight="4215" activeTab="0"/>
  </bookViews>
  <sheets>
    <sheet name="koring" sheetId="1" r:id="rId1"/>
  </sheets>
  <definedNames/>
  <calcPr fullCalcOnLoad="1"/>
</workbook>
</file>

<file path=xl/sharedStrings.xml><?xml version="1.0" encoding="utf-8"?>
<sst xmlns="http://schemas.openxmlformats.org/spreadsheetml/2006/main" count="170" uniqueCount="99">
  <si>
    <t>Total</t>
  </si>
  <si>
    <t>Totaal</t>
  </si>
  <si>
    <t>Human</t>
  </si>
  <si>
    <t>Menslik</t>
  </si>
  <si>
    <t>Voer</t>
  </si>
  <si>
    <t>Feed</t>
  </si>
  <si>
    <t>Ex produsente (2)</t>
  </si>
  <si>
    <t>Verwerk vir:</t>
  </si>
  <si>
    <t>Opbergers, handelaars</t>
  </si>
  <si>
    <t>Net sales(+)/purchases of dealers(-)</t>
  </si>
  <si>
    <t>Verwerkers, ander</t>
  </si>
  <si>
    <t>(3)  Wheat equivalent/Koring ekwivalent.</t>
  </si>
  <si>
    <t>Menslike mark</t>
  </si>
  <si>
    <t>(f) Klandisiemaal voorraad</t>
  </si>
  <si>
    <t>Sep'98</t>
  </si>
  <si>
    <t>Aug'98</t>
  </si>
  <si>
    <t>Jul'98</t>
  </si>
  <si>
    <t>Jun'98</t>
  </si>
  <si>
    <t>Apr'98</t>
  </si>
  <si>
    <t>Feb'98</t>
  </si>
  <si>
    <t>Jan'98</t>
  </si>
  <si>
    <t>Nov'97</t>
  </si>
  <si>
    <t>Wheat in commercial structures</t>
  </si>
  <si>
    <t>b) Acquisition</t>
  </si>
  <si>
    <t>Imported</t>
  </si>
  <si>
    <t>Processed for:</t>
  </si>
  <si>
    <t>Human market</t>
  </si>
  <si>
    <t>Animal market</t>
  </si>
  <si>
    <t>Net sales(+)/Purchases(-) dealers</t>
  </si>
  <si>
    <r>
      <t xml:space="preserve">a) Opening stock </t>
    </r>
    <r>
      <rPr>
        <sz val="12"/>
        <rFont val="Arial"/>
        <family val="2"/>
      </rPr>
      <t>(1)</t>
    </r>
  </si>
  <si>
    <t>Sold to end-consumer</t>
  </si>
  <si>
    <t>Exports - Products (3)</t>
  </si>
  <si>
    <t xml:space="preserve">              - Whole grain</t>
  </si>
  <si>
    <r>
      <t>(d) Total</t>
    </r>
    <r>
      <rPr>
        <sz val="12"/>
        <rFont val="Arial"/>
        <family val="0"/>
      </rPr>
      <t xml:space="preserve"> (a+b-c=d)</t>
    </r>
  </si>
  <si>
    <t>(g) Owners in African countries</t>
  </si>
  <si>
    <t>Progressive/Progressief</t>
  </si>
  <si>
    <t>000t</t>
  </si>
  <si>
    <t>Prog Nov'97 - Sep'98</t>
  </si>
  <si>
    <r>
      <t xml:space="preserve">(a) Beginvoorraad </t>
    </r>
    <r>
      <rPr>
        <sz val="12"/>
        <rFont val="Arial"/>
        <family val="2"/>
      </rPr>
      <t>(1)</t>
    </r>
  </si>
  <si>
    <t>Ingevoer</t>
  </si>
  <si>
    <t>(c) Aanwending</t>
  </si>
  <si>
    <t>Dierevoer mark</t>
  </si>
  <si>
    <t>Netto verkope(+)/Aankope(-) handel</t>
  </si>
  <si>
    <t>Verkoop aan eindverbruiker</t>
  </si>
  <si>
    <t>Uitvoere - Produkte (3)</t>
  </si>
  <si>
    <t xml:space="preserve">- Heelgraan   </t>
  </si>
  <si>
    <r>
      <t xml:space="preserve">(d) Totaal </t>
    </r>
    <r>
      <rPr>
        <sz val="12"/>
        <rFont val="Arial"/>
        <family val="2"/>
      </rPr>
      <t>(a+b-c=d)</t>
    </r>
  </si>
  <si>
    <t>Eindvoorraad verklaar:</t>
  </si>
  <si>
    <r>
      <t xml:space="preserve">(e) Eie onaangewende voorraad </t>
    </r>
    <r>
      <rPr>
        <sz val="12"/>
        <rFont val="Arial"/>
        <family val="2"/>
      </rPr>
      <t>- sien (d)</t>
    </r>
  </si>
  <si>
    <t>1 Nov'97</t>
  </si>
  <si>
    <t>Dec/Des'97</t>
  </si>
  <si>
    <t>1 Jan'98</t>
  </si>
  <si>
    <t>1 Apr'98</t>
  </si>
  <si>
    <t>1 Jun'98</t>
  </si>
  <si>
    <t>1 Jul'98</t>
  </si>
  <si>
    <t>1 Aug'98</t>
  </si>
  <si>
    <t>1 Sep'98</t>
  </si>
  <si>
    <t>30 Nov'97</t>
  </si>
  <si>
    <t>31 Dec/Des'97</t>
  </si>
  <si>
    <t>31 Jan'98</t>
  </si>
  <si>
    <t>28 Feb'98</t>
  </si>
  <si>
    <t>30 Apr'98</t>
  </si>
  <si>
    <t>30 Jun'98</t>
  </si>
  <si>
    <t>31 Jul'98</t>
  </si>
  <si>
    <t>31 Aug'98</t>
  </si>
  <si>
    <t>30 Sep'98</t>
  </si>
  <si>
    <t>c) Utilisation</t>
  </si>
  <si>
    <t>1 Dec/Des'97</t>
  </si>
  <si>
    <t>1 Feb'98</t>
  </si>
  <si>
    <t>(1)  Excluding stock in transit and 260 374 ton delivered during October 1997/Uitgesluit voorrade in transito en 260 374 ton gelewer in Oktober 1997.</t>
  </si>
  <si>
    <t xml:space="preserve">(6)   Includes 44 060 ton purchased in September 1998/Sluit 44 060 ton aangekoop in September 1998 </t>
  </si>
  <si>
    <t>(2)  Includes a portion of the production of developing producers - the balance will not necessarily be included here. Includes 260 374 ton during October 1997 and 44 060 ton purchased during September 1998./Ingesluit 'n deel van produksie van opkomende produsente - die balans sal nie noodwendig hier ingesluit word nie. Uitgesluit 44 060 ton gedurende September 1998 aangekoop.</t>
  </si>
  <si>
    <t>Koring in kommersiële strukture</t>
  </si>
  <si>
    <t>May/Mei'98</t>
  </si>
  <si>
    <t>1 May/Mei'98</t>
  </si>
  <si>
    <t>31 May/Mei'98</t>
  </si>
  <si>
    <t>Revised information because</t>
  </si>
  <si>
    <t>received.</t>
  </si>
  <si>
    <t>Hersiene publikasie as gevolg</t>
  </si>
  <si>
    <t xml:space="preserve">van nuwe medewerkers en  gewysigde </t>
  </si>
  <si>
    <t>of new entrants and adjustments</t>
  </si>
  <si>
    <t>info ontvang.</t>
  </si>
  <si>
    <t xml:space="preserve">                                                                                                                                                 Monthly announcement of information/Maandelikse bekendmaking van inligting                                                                                                                                                    </t>
  </si>
  <si>
    <t>WHEAT/KORING - 1997/98 Marketing Year/Bemarkingsjaar(Nov - Sep)</t>
  </si>
  <si>
    <t>Ex producers (2)</t>
  </si>
  <si>
    <t>Ending stock declared:</t>
  </si>
  <si>
    <r>
      <t xml:space="preserve">(e) Own unutilised stock - </t>
    </r>
    <r>
      <rPr>
        <sz val="12"/>
        <rFont val="Arial"/>
        <family val="2"/>
      </rPr>
      <t>see (d)</t>
    </r>
  </si>
  <si>
    <t>(f) Gristing stock</t>
  </si>
  <si>
    <r>
      <t>(h) Producers stock</t>
    </r>
    <r>
      <rPr>
        <sz val="12"/>
        <rFont val="Arial"/>
        <family val="0"/>
      </rPr>
      <t xml:space="preserve"> (4)(5)</t>
    </r>
  </si>
  <si>
    <t>(5)  Stock stored on behalf of producers not included in (a), (b), (d) and (e)/Produsentevoorrade nie ingesluit  in (a), (b), (d) en (e) nie.</t>
  </si>
  <si>
    <t>Mar/Mrt'98</t>
  </si>
  <si>
    <t>1 Mar/Mrt'98</t>
  </si>
  <si>
    <t>(b) Verkryging</t>
  </si>
  <si>
    <t>(g)Eienaars in Afrika-lande</t>
  </si>
  <si>
    <r>
      <t xml:space="preserve">(h) Produsentevoorraad </t>
    </r>
    <r>
      <rPr>
        <sz val="12"/>
        <rFont val="Arial"/>
        <family val="2"/>
      </rPr>
      <t>(4)(5)</t>
    </r>
  </si>
  <si>
    <r>
      <t xml:space="preserve">(I) Totale voorraad </t>
    </r>
    <r>
      <rPr>
        <sz val="12"/>
        <rFont val="Arial"/>
        <family val="2"/>
      </rPr>
      <t>(e)+(f)+(g)+(h)</t>
    </r>
  </si>
  <si>
    <t>31 Mar/Mrt'98</t>
  </si>
  <si>
    <r>
      <t>(i) Total stock</t>
    </r>
    <r>
      <rPr>
        <sz val="12"/>
        <rFont val="Arial"/>
        <family val="0"/>
      </rPr>
      <t xml:space="preserve"> (e)+(f)+(g)+(h)</t>
    </r>
  </si>
  <si>
    <t>(4)  A degree of double counting may be included due to silo certificate exchange and back-to-back transactions./'n Mate van dubbeltelling mag hier voorkom as gevolg van silo-sertifikaatverwisseling en rug-aan-rug verkooptransaksies.</t>
  </si>
</sst>
</file>

<file path=xl/styles.xml><?xml version="1.0" encoding="utf-8"?>
<styleSheet xmlns="http://schemas.openxmlformats.org/spreadsheetml/2006/main">
  <numFmts count="2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* #,##0_);_(* \(#,##0\);_(* &quot;-&quot;_);_(@_)"/>
    <numFmt numFmtId="170" formatCode="_(&quot;R&quot;* #,##0.00_);_(&quot;R&quot;* \(#,##0.00\);_(&quot;R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0.000"/>
    <numFmt numFmtId="180" formatCode="0.0000"/>
  </numFmts>
  <fonts count="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Braggadocio"/>
      <family val="5"/>
    </font>
    <font>
      <b/>
      <sz val="12"/>
      <name val="Matura MT Script Capitals"/>
      <family val="4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17" fontId="2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21" xfId="0" applyNumberFormat="1" applyFont="1" applyBorder="1" applyAlignment="1">
      <alignment/>
    </xf>
    <xf numFmtId="1" fontId="2" fillId="0" borderId="22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2" fillId="0" borderId="2" xfId="0" applyNumberFormat="1" applyFont="1" applyBorder="1" applyAlignment="1">
      <alignment/>
    </xf>
    <xf numFmtId="1" fontId="2" fillId="0" borderId="13" xfId="0" applyNumberFormat="1" applyFont="1" applyBorder="1" applyAlignment="1">
      <alignment/>
    </xf>
    <xf numFmtId="1" fontId="2" fillId="0" borderId="23" xfId="0" applyNumberFormat="1" applyFont="1" applyBorder="1" applyAlignment="1">
      <alignment/>
    </xf>
    <xf numFmtId="1" fontId="2" fillId="0" borderId="6" xfId="0" applyNumberFormat="1" applyFont="1" applyBorder="1" applyAlignment="1">
      <alignment/>
    </xf>
    <xf numFmtId="1" fontId="2" fillId="0" borderId="7" xfId="0" applyNumberFormat="1" applyFont="1" applyBorder="1" applyAlignment="1">
      <alignment/>
    </xf>
    <xf numFmtId="1" fontId="2" fillId="0" borderId="24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1" fontId="2" fillId="0" borderId="11" xfId="0" applyNumberFormat="1" applyFont="1" applyBorder="1" applyAlignment="1">
      <alignment/>
    </xf>
    <xf numFmtId="1" fontId="2" fillId="0" borderId="25" xfId="0" applyNumberFormat="1" applyFont="1" applyBorder="1" applyAlignment="1">
      <alignment/>
    </xf>
    <xf numFmtId="1" fontId="2" fillId="0" borderId="26" xfId="0" applyNumberFormat="1" applyFont="1" applyBorder="1" applyAlignment="1">
      <alignment/>
    </xf>
    <xf numFmtId="1" fontId="2" fillId="0" borderId="27" xfId="0" applyNumberFormat="1" applyFont="1" applyBorder="1" applyAlignment="1">
      <alignment/>
    </xf>
    <xf numFmtId="1" fontId="2" fillId="0" borderId="28" xfId="0" applyNumberFormat="1" applyFont="1" applyBorder="1" applyAlignment="1">
      <alignment/>
    </xf>
    <xf numFmtId="1" fontId="2" fillId="0" borderId="29" xfId="0" applyNumberFormat="1" applyFont="1" applyBorder="1" applyAlignment="1">
      <alignment/>
    </xf>
    <xf numFmtId="1" fontId="2" fillId="0" borderId="30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1" fontId="2" fillId="0" borderId="31" xfId="0" applyNumberFormat="1" applyFont="1" applyBorder="1" applyAlignment="1">
      <alignment/>
    </xf>
    <xf numFmtId="1" fontId="2" fillId="0" borderId="32" xfId="0" applyNumberFormat="1" applyFont="1" applyBorder="1" applyAlignment="1">
      <alignment/>
    </xf>
    <xf numFmtId="1" fontId="2" fillId="0" borderId="33" xfId="0" applyNumberFormat="1" applyFont="1" applyBorder="1" applyAlignment="1">
      <alignment/>
    </xf>
    <xf numFmtId="1" fontId="2" fillId="0" borderId="32" xfId="0" applyNumberFormat="1" applyFont="1" applyBorder="1" applyAlignment="1">
      <alignment/>
    </xf>
    <xf numFmtId="1" fontId="2" fillId="0" borderId="33" xfId="0" applyNumberFormat="1" applyFont="1" applyBorder="1" applyAlignment="1">
      <alignment/>
    </xf>
    <xf numFmtId="1" fontId="2" fillId="0" borderId="2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" fontId="2" fillId="0" borderId="5" xfId="0" applyNumberFormat="1" applyFont="1" applyBorder="1" applyAlignment="1">
      <alignment/>
    </xf>
    <xf numFmtId="1" fontId="2" fillId="0" borderId="3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1" fillId="0" borderId="0" xfId="0" applyFont="1" applyBorder="1" applyAlignment="1" quotePrefix="1">
      <alignment/>
    </xf>
    <xf numFmtId="0" fontId="1" fillId="0" borderId="12" xfId="0" applyFont="1" applyBorder="1" applyAlignment="1">
      <alignment/>
    </xf>
    <xf numFmtId="0" fontId="1" fillId="0" borderId="2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179" fontId="2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 quotePrefix="1">
      <alignment horizontal="right"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2" xfId="0" applyFont="1" applyBorder="1" applyAlignment="1" quotePrefix="1">
      <alignment horizontal="right"/>
    </xf>
    <xf numFmtId="0" fontId="2" fillId="0" borderId="34" xfId="0" applyFont="1" applyBorder="1" applyAlignment="1">
      <alignment horizontal="right"/>
    </xf>
    <xf numFmtId="0" fontId="2" fillId="0" borderId="27" xfId="0" applyFont="1" applyBorder="1" applyAlignment="1">
      <alignment horizontal="right"/>
    </xf>
    <xf numFmtId="0" fontId="2" fillId="0" borderId="35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1" fillId="0" borderId="36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35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3"/>
    </xf>
    <xf numFmtId="0" fontId="2" fillId="0" borderId="0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7" fontId="1" fillId="0" borderId="13" xfId="0" applyNumberFormat="1" applyFont="1" applyBorder="1" applyAlignment="1">
      <alignment horizontal="center"/>
    </xf>
    <xf numFmtId="17" fontId="1" fillId="0" borderId="5" xfId="0" applyNumberFormat="1" applyFont="1" applyBorder="1" applyAlignment="1" quotePrefix="1">
      <alignment horizontal="center"/>
    </xf>
    <xf numFmtId="17" fontId="1" fillId="0" borderId="8" xfId="0" applyNumberFormat="1" applyFont="1" applyBorder="1" applyAlignment="1" quotePrefix="1">
      <alignment horizontal="center"/>
    </xf>
    <xf numFmtId="17" fontId="1" fillId="0" borderId="5" xfId="0" applyNumberFormat="1" applyFont="1" applyBorder="1" applyAlignment="1">
      <alignment horizontal="center"/>
    </xf>
    <xf numFmtId="17" fontId="1" fillId="0" borderId="8" xfId="0" applyNumberFormat="1" applyFont="1" applyBorder="1" applyAlignment="1">
      <alignment horizontal="center"/>
    </xf>
    <xf numFmtId="17" fontId="1" fillId="0" borderId="9" xfId="0" applyNumberFormat="1" applyFont="1" applyBorder="1" applyAlignment="1">
      <alignment horizontal="center"/>
    </xf>
    <xf numFmtId="17" fontId="1" fillId="0" borderId="3" xfId="0" applyNumberFormat="1" applyFont="1" applyBorder="1" applyAlignment="1" quotePrefix="1">
      <alignment horizontal="center"/>
    </xf>
    <xf numFmtId="17" fontId="1" fillId="0" borderId="12" xfId="0" applyNumberFormat="1" applyFont="1" applyBorder="1" applyAlignment="1" quotePrefix="1">
      <alignment horizontal="center"/>
    </xf>
    <xf numFmtId="0" fontId="2" fillId="0" borderId="37" xfId="0" applyFont="1" applyBorder="1" applyAlignment="1">
      <alignment horizontal="center"/>
    </xf>
    <xf numFmtId="17" fontId="1" fillId="0" borderId="3" xfId="0" applyNumberFormat="1" applyFont="1" applyBorder="1" applyAlignment="1">
      <alignment horizontal="center"/>
    </xf>
    <xf numFmtId="17" fontId="1" fillId="0" borderId="12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 quotePrefix="1">
      <alignment horizontal="center"/>
    </xf>
    <xf numFmtId="1" fontId="1" fillId="0" borderId="2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1" fontId="2" fillId="0" borderId="21" xfId="0" applyNumberFormat="1" applyFont="1" applyBorder="1" applyAlignment="1">
      <alignment/>
    </xf>
    <xf numFmtId="1" fontId="2" fillId="0" borderId="22" xfId="0" applyNumberFormat="1" applyFont="1" applyBorder="1" applyAlignment="1">
      <alignment/>
    </xf>
    <xf numFmtId="1" fontId="2" fillId="0" borderId="36" xfId="0" applyNumberFormat="1" applyFont="1" applyBorder="1" applyAlignment="1">
      <alignment/>
    </xf>
    <xf numFmtId="1" fontId="2" fillId="0" borderId="38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2" fillId="0" borderId="6" xfId="0" applyNumberFormat="1" applyFont="1" applyBorder="1" applyAlignment="1">
      <alignment/>
    </xf>
    <xf numFmtId="1" fontId="2" fillId="0" borderId="7" xfId="0" applyNumberFormat="1" applyFont="1" applyBorder="1" applyAlignment="1">
      <alignment/>
    </xf>
    <xf numFmtId="1" fontId="2" fillId="0" borderId="8" xfId="0" applyNumberFormat="1" applyFont="1" applyBorder="1" applyAlignment="1">
      <alignment/>
    </xf>
    <xf numFmtId="1" fontId="2" fillId="0" borderId="5" xfId="0" applyNumberFormat="1" applyFont="1" applyBorder="1" applyAlignment="1">
      <alignment/>
    </xf>
    <xf numFmtId="1" fontId="2" fillId="0" borderId="12" xfId="0" applyNumberFormat="1" applyFont="1" applyBorder="1" applyAlignment="1">
      <alignment/>
    </xf>
    <xf numFmtId="1" fontId="2" fillId="0" borderId="3" xfId="0" applyNumberFormat="1" applyFont="1" applyBorder="1" applyAlignment="1">
      <alignment/>
    </xf>
    <xf numFmtId="1" fontId="2" fillId="0" borderId="19" xfId="0" applyNumberFormat="1" applyFont="1" applyBorder="1" applyAlignment="1">
      <alignment/>
    </xf>
    <xf numFmtId="1" fontId="2" fillId="0" borderId="13" xfId="0" applyNumberFormat="1" applyFont="1" applyBorder="1" applyAlignment="1">
      <alignment/>
    </xf>
    <xf numFmtId="1" fontId="2" fillId="0" borderId="23" xfId="0" applyNumberFormat="1" applyFont="1" applyBorder="1" applyAlignment="1">
      <alignment/>
    </xf>
    <xf numFmtId="1" fontId="2" fillId="0" borderId="16" xfId="0" applyNumberFormat="1" applyFont="1" applyBorder="1" applyAlignment="1">
      <alignment/>
    </xf>
    <xf numFmtId="1" fontId="2" fillId="0" borderId="15" xfId="0" applyNumberFormat="1" applyFont="1" applyBorder="1" applyAlignment="1">
      <alignment/>
    </xf>
    <xf numFmtId="1" fontId="2" fillId="0" borderId="39" xfId="0" applyNumberFormat="1" applyFont="1" applyBorder="1" applyAlignment="1">
      <alignment/>
    </xf>
    <xf numFmtId="1" fontId="2" fillId="0" borderId="4" xfId="0" applyNumberFormat="1" applyFont="1" applyBorder="1" applyAlignment="1">
      <alignment/>
    </xf>
    <xf numFmtId="0" fontId="0" fillId="0" borderId="20" xfId="0" applyFont="1" applyBorder="1" applyAlignment="1">
      <alignment/>
    </xf>
    <xf numFmtId="1" fontId="2" fillId="0" borderId="40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57150</xdr:colOff>
      <xdr:row>0</xdr:row>
      <xdr:rowOff>123825</xdr:rowOff>
    </xdr:from>
    <xdr:to>
      <xdr:col>30</xdr:col>
      <xdr:colOff>466725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96425" y="123825"/>
          <a:ext cx="67913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57150</xdr:colOff>
      <xdr:row>0</xdr:row>
      <xdr:rowOff>123825</xdr:rowOff>
    </xdr:from>
    <xdr:to>
      <xdr:col>30</xdr:col>
      <xdr:colOff>466725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96425" y="123825"/>
          <a:ext cx="67913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E371"/>
  <sheetViews>
    <sheetView tabSelected="1" zoomScale="75" zoomScaleNormal="75" workbookViewId="0" topLeftCell="A30">
      <selection activeCell="K48" sqref="K48"/>
    </sheetView>
  </sheetViews>
  <sheetFormatPr defaultColWidth="9.140625" defaultRowHeight="12.75"/>
  <cols>
    <col min="1" max="1" width="2.421875" style="138" customWidth="1"/>
    <col min="2" max="2" width="1.421875" style="138" customWidth="1"/>
    <col min="3" max="3" width="1.28515625" style="138" customWidth="1"/>
    <col min="4" max="4" width="15.421875" style="138" customWidth="1"/>
    <col min="5" max="5" width="17.00390625" style="138" customWidth="1"/>
    <col min="6" max="18" width="8.00390625" style="138" customWidth="1"/>
    <col min="19" max="19" width="7.8515625" style="138" customWidth="1"/>
    <col min="20" max="26" width="8.00390625" style="138" customWidth="1"/>
    <col min="27" max="27" width="7.8515625" style="138" customWidth="1"/>
    <col min="28" max="40" width="8.00390625" style="138" customWidth="1"/>
    <col min="41" max="41" width="12.421875" style="138" customWidth="1"/>
    <col min="42" max="42" width="8.421875" style="138" customWidth="1"/>
    <col min="43" max="43" width="32.28125" style="138" customWidth="1"/>
    <col min="44" max="44" width="3.00390625" style="138" customWidth="1"/>
    <col min="45" max="45" width="2.140625" style="138" customWidth="1"/>
    <col min="46" max="46" width="12.28125" style="138" customWidth="1"/>
    <col min="47" max="48" width="12.421875" style="138" customWidth="1"/>
    <col min="49" max="49" width="9.421875" style="138" customWidth="1"/>
    <col min="50" max="16384" width="9.140625" style="138" customWidth="1"/>
  </cols>
  <sheetData>
    <row r="1" spans="1:187" s="4" customFormat="1" ht="15.75">
      <c r="A1" s="5"/>
      <c r="B1" s="5"/>
      <c r="C1" s="5"/>
      <c r="D1" s="5"/>
      <c r="E1" s="5"/>
      <c r="F1" s="5"/>
      <c r="G1" s="5"/>
      <c r="H1" s="79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</row>
    <row r="2" spans="1:187" s="4" customFormat="1" ht="18.75">
      <c r="A2" s="5"/>
      <c r="B2" s="5"/>
      <c r="C2" s="5"/>
      <c r="D2" s="5"/>
      <c r="E2" s="5"/>
      <c r="F2" s="5"/>
      <c r="G2" s="5"/>
      <c r="H2" s="80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</row>
    <row r="3" spans="1:187" s="4" customFormat="1" ht="36.75" customHeight="1">
      <c r="A3" s="5"/>
      <c r="B3" s="5"/>
      <c r="C3" s="5"/>
      <c r="D3" s="5"/>
      <c r="E3" s="5"/>
      <c r="F3" s="5"/>
      <c r="G3" s="5"/>
      <c r="H3" s="80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</row>
    <row r="4" s="66" customFormat="1" ht="15"/>
    <row r="5" s="66" customFormat="1" ht="15.75" thickBot="1"/>
    <row r="6" spans="1:187" s="4" customFormat="1" ht="15.75">
      <c r="A6" s="135" t="s">
        <v>82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70"/>
      <c r="AU6" s="70"/>
      <c r="AV6" s="70"/>
      <c r="AW6" s="70"/>
      <c r="AX6" s="70"/>
      <c r="AY6" s="70"/>
      <c r="AZ6" s="70"/>
      <c r="BA6" s="70"/>
      <c r="BB6" s="70"/>
      <c r="BC6" s="34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</row>
    <row r="7" spans="1:187" s="4" customFormat="1" ht="15.75" customHeight="1">
      <c r="A7" s="117" t="s">
        <v>83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</row>
    <row r="8" spans="1:187" s="4" customFormat="1" ht="15.75" customHeight="1" thickBot="1">
      <c r="A8" s="136" t="s">
        <v>36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</row>
    <row r="9" spans="1:80" ht="15.75">
      <c r="A9" s="113" t="s">
        <v>76</v>
      </c>
      <c r="B9" s="114"/>
      <c r="C9" s="114"/>
      <c r="D9" s="114"/>
      <c r="E9" s="115"/>
      <c r="F9" s="122" t="s">
        <v>21</v>
      </c>
      <c r="G9" s="123"/>
      <c r="H9" s="124"/>
      <c r="I9" s="122" t="s">
        <v>50</v>
      </c>
      <c r="J9" s="123"/>
      <c r="K9" s="124"/>
      <c r="L9" s="122" t="s">
        <v>20</v>
      </c>
      <c r="M9" s="123"/>
      <c r="N9" s="124"/>
      <c r="O9" s="122" t="s">
        <v>19</v>
      </c>
      <c r="P9" s="123"/>
      <c r="Q9" s="124"/>
      <c r="R9" s="122" t="s">
        <v>90</v>
      </c>
      <c r="S9" s="123"/>
      <c r="T9" s="124"/>
      <c r="U9" s="122" t="s">
        <v>18</v>
      </c>
      <c r="V9" s="125"/>
      <c r="W9" s="126"/>
      <c r="X9" s="122" t="s">
        <v>73</v>
      </c>
      <c r="Y9" s="123"/>
      <c r="Z9" s="124"/>
      <c r="AA9" s="122" t="s">
        <v>17</v>
      </c>
      <c r="AB9" s="125"/>
      <c r="AC9" s="126"/>
      <c r="AD9" s="122" t="s">
        <v>16</v>
      </c>
      <c r="AE9" s="123"/>
      <c r="AF9" s="123"/>
      <c r="AG9" s="122" t="s">
        <v>15</v>
      </c>
      <c r="AH9" s="123"/>
      <c r="AI9" s="124"/>
      <c r="AJ9" s="122" t="s">
        <v>14</v>
      </c>
      <c r="AK9" s="123"/>
      <c r="AL9" s="124"/>
      <c r="AM9" s="122" t="s">
        <v>37</v>
      </c>
      <c r="AN9" s="123"/>
      <c r="AO9" s="124"/>
      <c r="AP9" s="113" t="s">
        <v>78</v>
      </c>
      <c r="AQ9" s="114"/>
      <c r="AR9" s="114"/>
      <c r="AS9" s="115"/>
      <c r="AT9" s="38"/>
      <c r="AU9" s="38"/>
      <c r="AV9" s="38"/>
      <c r="AW9" s="38"/>
      <c r="AX9" s="5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</row>
    <row r="10" spans="1:80" ht="16.5" thickBot="1">
      <c r="A10" s="116" t="s">
        <v>80</v>
      </c>
      <c r="B10" s="117"/>
      <c r="C10" s="117"/>
      <c r="D10" s="117"/>
      <c r="E10" s="118"/>
      <c r="F10" s="127"/>
      <c r="G10" s="128"/>
      <c r="H10" s="129"/>
      <c r="I10" s="127"/>
      <c r="J10" s="128"/>
      <c r="K10" s="129"/>
      <c r="L10" s="127"/>
      <c r="M10" s="128"/>
      <c r="N10" s="129"/>
      <c r="O10" s="127"/>
      <c r="P10" s="128"/>
      <c r="Q10" s="129"/>
      <c r="R10" s="127"/>
      <c r="S10" s="128"/>
      <c r="T10" s="129"/>
      <c r="U10" s="127"/>
      <c r="V10" s="131"/>
      <c r="W10" s="132"/>
      <c r="X10" s="127"/>
      <c r="Y10" s="128"/>
      <c r="Z10" s="129"/>
      <c r="AA10" s="127"/>
      <c r="AB10" s="131"/>
      <c r="AC10" s="132"/>
      <c r="AD10" s="127"/>
      <c r="AE10" s="128"/>
      <c r="AF10" s="128"/>
      <c r="AG10" s="127"/>
      <c r="AH10" s="128"/>
      <c r="AI10" s="129"/>
      <c r="AJ10" s="127"/>
      <c r="AK10" s="128"/>
      <c r="AL10" s="129"/>
      <c r="AM10" s="127" t="s">
        <v>35</v>
      </c>
      <c r="AN10" s="128"/>
      <c r="AO10" s="129"/>
      <c r="AP10" s="116" t="s">
        <v>79</v>
      </c>
      <c r="AQ10" s="117"/>
      <c r="AR10" s="117"/>
      <c r="AS10" s="118"/>
      <c r="AT10" s="38"/>
      <c r="AU10" s="38"/>
      <c r="AV10" s="38"/>
      <c r="AW10" s="38"/>
      <c r="AX10" s="5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</row>
    <row r="11" spans="1:80" ht="15.75">
      <c r="A11" s="116" t="s">
        <v>77</v>
      </c>
      <c r="B11" s="117"/>
      <c r="C11" s="117"/>
      <c r="D11" s="117"/>
      <c r="E11" s="118"/>
      <c r="F11" s="9" t="s">
        <v>2</v>
      </c>
      <c r="G11" s="10" t="s">
        <v>5</v>
      </c>
      <c r="H11" s="11" t="s">
        <v>0</v>
      </c>
      <c r="I11" s="9" t="s">
        <v>2</v>
      </c>
      <c r="J11" s="10" t="s">
        <v>5</v>
      </c>
      <c r="K11" s="11" t="s">
        <v>0</v>
      </c>
      <c r="L11" s="9" t="s">
        <v>2</v>
      </c>
      <c r="M11" s="10" t="s">
        <v>5</v>
      </c>
      <c r="N11" s="11" t="s">
        <v>0</v>
      </c>
      <c r="O11" s="9" t="s">
        <v>2</v>
      </c>
      <c r="P11" s="10" t="s">
        <v>5</v>
      </c>
      <c r="Q11" s="11" t="s">
        <v>0</v>
      </c>
      <c r="R11" s="9" t="s">
        <v>2</v>
      </c>
      <c r="S11" s="10" t="s">
        <v>5</v>
      </c>
      <c r="T11" s="11" t="s">
        <v>0</v>
      </c>
      <c r="U11" s="9" t="s">
        <v>2</v>
      </c>
      <c r="V11" s="10" t="s">
        <v>5</v>
      </c>
      <c r="W11" s="11" t="s">
        <v>0</v>
      </c>
      <c r="X11" s="9" t="s">
        <v>2</v>
      </c>
      <c r="Y11" s="10" t="s">
        <v>5</v>
      </c>
      <c r="Z11" s="11" t="s">
        <v>0</v>
      </c>
      <c r="AA11" s="9" t="s">
        <v>2</v>
      </c>
      <c r="AB11" s="10" t="s">
        <v>5</v>
      </c>
      <c r="AC11" s="11" t="s">
        <v>0</v>
      </c>
      <c r="AD11" s="9" t="s">
        <v>2</v>
      </c>
      <c r="AE11" s="10" t="s">
        <v>5</v>
      </c>
      <c r="AF11" s="32" t="s">
        <v>0</v>
      </c>
      <c r="AG11" s="9" t="s">
        <v>2</v>
      </c>
      <c r="AH11" s="10" t="s">
        <v>5</v>
      </c>
      <c r="AI11" s="11" t="s">
        <v>0</v>
      </c>
      <c r="AJ11" s="9" t="s">
        <v>2</v>
      </c>
      <c r="AK11" s="10" t="s">
        <v>5</v>
      </c>
      <c r="AL11" s="11" t="s">
        <v>0</v>
      </c>
      <c r="AM11" s="9" t="s">
        <v>2</v>
      </c>
      <c r="AN11" s="10" t="s">
        <v>5</v>
      </c>
      <c r="AO11" s="11" t="s">
        <v>0</v>
      </c>
      <c r="AP11" s="116" t="s">
        <v>81</v>
      </c>
      <c r="AQ11" s="117"/>
      <c r="AR11" s="117"/>
      <c r="AS11" s="118"/>
      <c r="AT11" s="38"/>
      <c r="AU11" s="38"/>
      <c r="AV11" s="38"/>
      <c r="AW11" s="38"/>
      <c r="AX11" s="5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</row>
    <row r="12" spans="1:80" ht="15.75" thickBot="1">
      <c r="A12" s="139"/>
      <c r="B12" s="140"/>
      <c r="C12" s="140"/>
      <c r="D12" s="140"/>
      <c r="E12" s="140"/>
      <c r="F12" s="14" t="s">
        <v>3</v>
      </c>
      <c r="G12" s="15" t="s">
        <v>4</v>
      </c>
      <c r="H12" s="16" t="s">
        <v>1</v>
      </c>
      <c r="I12" s="14" t="s">
        <v>3</v>
      </c>
      <c r="J12" s="15" t="s">
        <v>4</v>
      </c>
      <c r="K12" s="16" t="s">
        <v>1</v>
      </c>
      <c r="L12" s="14" t="s">
        <v>3</v>
      </c>
      <c r="M12" s="15" t="s">
        <v>4</v>
      </c>
      <c r="N12" s="16" t="s">
        <v>1</v>
      </c>
      <c r="O12" s="14" t="s">
        <v>3</v>
      </c>
      <c r="P12" s="15" t="s">
        <v>4</v>
      </c>
      <c r="Q12" s="16" t="s">
        <v>1</v>
      </c>
      <c r="R12" s="14" t="s">
        <v>3</v>
      </c>
      <c r="S12" s="15" t="s">
        <v>4</v>
      </c>
      <c r="T12" s="16" t="s">
        <v>1</v>
      </c>
      <c r="U12" s="14" t="s">
        <v>3</v>
      </c>
      <c r="V12" s="15" t="s">
        <v>4</v>
      </c>
      <c r="W12" s="16" t="s">
        <v>1</v>
      </c>
      <c r="X12" s="14" t="s">
        <v>3</v>
      </c>
      <c r="Y12" s="15" t="s">
        <v>4</v>
      </c>
      <c r="Z12" s="16" t="s">
        <v>1</v>
      </c>
      <c r="AA12" s="14" t="s">
        <v>3</v>
      </c>
      <c r="AB12" s="15" t="s">
        <v>4</v>
      </c>
      <c r="AC12" s="16" t="s">
        <v>1</v>
      </c>
      <c r="AD12" s="14" t="s">
        <v>3</v>
      </c>
      <c r="AE12" s="15" t="s">
        <v>4</v>
      </c>
      <c r="AF12" s="33" t="s">
        <v>1</v>
      </c>
      <c r="AG12" s="14" t="s">
        <v>3</v>
      </c>
      <c r="AH12" s="15" t="s">
        <v>4</v>
      </c>
      <c r="AI12" s="16" t="s">
        <v>1</v>
      </c>
      <c r="AJ12" s="14" t="s">
        <v>3</v>
      </c>
      <c r="AK12" s="15" t="s">
        <v>4</v>
      </c>
      <c r="AL12" s="16" t="s">
        <v>1</v>
      </c>
      <c r="AM12" s="14" t="s">
        <v>3</v>
      </c>
      <c r="AN12" s="15" t="s">
        <v>4</v>
      </c>
      <c r="AO12" s="16" t="s">
        <v>1</v>
      </c>
      <c r="AP12" s="119"/>
      <c r="AQ12" s="120"/>
      <c r="AR12" s="120"/>
      <c r="AS12" s="121"/>
      <c r="AT12" s="38"/>
      <c r="AU12" s="38"/>
      <c r="AV12" s="38"/>
      <c r="AW12" s="38"/>
      <c r="AX12" s="5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</row>
    <row r="13" spans="1:80" ht="5.25" customHeight="1" thickBot="1">
      <c r="A13" s="139"/>
      <c r="B13" s="140"/>
      <c r="C13" s="140"/>
      <c r="D13" s="140"/>
      <c r="E13" s="140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140"/>
      <c r="AQ13" s="140"/>
      <c r="AR13" s="140"/>
      <c r="AS13" s="141"/>
      <c r="AT13" s="38"/>
      <c r="AU13" s="38"/>
      <c r="AV13" s="38"/>
      <c r="AW13" s="38"/>
      <c r="AX13" s="5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</row>
    <row r="14" spans="1:80" ht="15.75" thickBot="1">
      <c r="A14" s="130" t="s">
        <v>22</v>
      </c>
      <c r="B14" s="111"/>
      <c r="C14" s="111"/>
      <c r="D14" s="111"/>
      <c r="E14" s="112"/>
      <c r="F14" s="130" t="s">
        <v>49</v>
      </c>
      <c r="G14" s="111"/>
      <c r="H14" s="112"/>
      <c r="I14" s="130" t="s">
        <v>67</v>
      </c>
      <c r="J14" s="111"/>
      <c r="K14" s="112"/>
      <c r="L14" s="130" t="s">
        <v>51</v>
      </c>
      <c r="M14" s="111"/>
      <c r="N14" s="112"/>
      <c r="O14" s="130" t="s">
        <v>68</v>
      </c>
      <c r="P14" s="111"/>
      <c r="Q14" s="112"/>
      <c r="R14" s="130" t="s">
        <v>91</v>
      </c>
      <c r="S14" s="111"/>
      <c r="T14" s="112"/>
      <c r="U14" s="130" t="s">
        <v>52</v>
      </c>
      <c r="V14" s="111"/>
      <c r="W14" s="112"/>
      <c r="X14" s="130" t="s">
        <v>74</v>
      </c>
      <c r="Y14" s="111"/>
      <c r="Z14" s="112"/>
      <c r="AA14" s="130" t="s">
        <v>53</v>
      </c>
      <c r="AB14" s="111"/>
      <c r="AC14" s="112"/>
      <c r="AD14" s="130" t="s">
        <v>54</v>
      </c>
      <c r="AE14" s="111"/>
      <c r="AF14" s="112"/>
      <c r="AG14" s="130" t="s">
        <v>55</v>
      </c>
      <c r="AH14" s="111"/>
      <c r="AI14" s="112"/>
      <c r="AJ14" s="130" t="s">
        <v>56</v>
      </c>
      <c r="AK14" s="111"/>
      <c r="AL14" s="112"/>
      <c r="AM14" s="130" t="s">
        <v>49</v>
      </c>
      <c r="AN14" s="111"/>
      <c r="AO14" s="133"/>
      <c r="AP14" s="111" t="s">
        <v>72</v>
      </c>
      <c r="AQ14" s="111"/>
      <c r="AR14" s="111"/>
      <c r="AS14" s="112"/>
      <c r="AT14" s="38"/>
      <c r="AU14" s="38"/>
      <c r="AV14" s="38"/>
      <c r="AW14" s="38"/>
      <c r="AX14" s="5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</row>
    <row r="15" spans="1:80" ht="16.5" thickBot="1">
      <c r="A15" s="2" t="s">
        <v>29</v>
      </c>
      <c r="B15" s="5"/>
      <c r="C15" s="5"/>
      <c r="D15" s="5"/>
      <c r="E15" s="5"/>
      <c r="F15" s="142">
        <v>576</v>
      </c>
      <c r="G15" s="143">
        <v>2</v>
      </c>
      <c r="H15" s="144">
        <f>SUM(F15:G15)</f>
        <v>578</v>
      </c>
      <c r="I15" s="142">
        <f>+F31</f>
        <v>1580</v>
      </c>
      <c r="J15" s="143">
        <f>+G31</f>
        <v>37</v>
      </c>
      <c r="K15" s="144">
        <f>SUM(I15:J15)</f>
        <v>1617</v>
      </c>
      <c r="L15" s="142">
        <f>+I31</f>
        <v>2151</v>
      </c>
      <c r="M15" s="143">
        <f>+J31</f>
        <v>33</v>
      </c>
      <c r="N15" s="144">
        <f>SUM(L15:M15)</f>
        <v>2184</v>
      </c>
      <c r="O15" s="142">
        <f>+L31</f>
        <v>2304</v>
      </c>
      <c r="P15" s="143">
        <f>+M31</f>
        <v>30</v>
      </c>
      <c r="Q15" s="144">
        <f>SUM(O15:P15)</f>
        <v>2334</v>
      </c>
      <c r="R15" s="142">
        <f>+O31</f>
        <v>2368</v>
      </c>
      <c r="S15" s="143">
        <f>+P31</f>
        <v>29</v>
      </c>
      <c r="T15" s="144">
        <f>SUM(R15:S15)</f>
        <v>2397</v>
      </c>
      <c r="U15" s="142">
        <f>+R31</f>
        <v>2300</v>
      </c>
      <c r="V15" s="143">
        <f>+S31</f>
        <v>32</v>
      </c>
      <c r="W15" s="144">
        <f>SUM(U15:V15)</f>
        <v>2332</v>
      </c>
      <c r="X15" s="142">
        <f>+U31</f>
        <v>2040</v>
      </c>
      <c r="Y15" s="143">
        <f>+V31</f>
        <v>28</v>
      </c>
      <c r="Z15" s="144">
        <f>SUM(X15:Y15)</f>
        <v>2068</v>
      </c>
      <c r="AA15" s="142">
        <f>+X31</f>
        <v>1899</v>
      </c>
      <c r="AB15" s="143">
        <f>+Y31</f>
        <v>22</v>
      </c>
      <c r="AC15" s="144">
        <f>SUM(AA15:AB15)</f>
        <v>1921</v>
      </c>
      <c r="AD15" s="142">
        <f>+AA31</f>
        <v>1719</v>
      </c>
      <c r="AE15" s="143">
        <f>+AB31</f>
        <v>18</v>
      </c>
      <c r="AF15" s="144">
        <f>SUM(AD15:AE15)</f>
        <v>1737</v>
      </c>
      <c r="AG15" s="142">
        <f>+AD31</f>
        <v>1557</v>
      </c>
      <c r="AH15" s="143">
        <f>+AE31</f>
        <v>14</v>
      </c>
      <c r="AI15" s="144">
        <f>SUM(AG15:AH15)</f>
        <v>1571</v>
      </c>
      <c r="AJ15" s="142">
        <f>+AG31</f>
        <v>1404</v>
      </c>
      <c r="AK15" s="143">
        <f>+AH31</f>
        <v>11</v>
      </c>
      <c r="AL15" s="144">
        <f>SUM(AJ15:AK15)</f>
        <v>1415</v>
      </c>
      <c r="AM15" s="39">
        <v>576</v>
      </c>
      <c r="AN15" s="40">
        <v>2</v>
      </c>
      <c r="AO15" s="145">
        <f>SUM(AM15:AN15)</f>
        <v>578</v>
      </c>
      <c r="AP15" s="17"/>
      <c r="AQ15" s="17"/>
      <c r="AR15" s="17"/>
      <c r="AS15" s="81" t="s">
        <v>38</v>
      </c>
      <c r="AT15" s="17"/>
      <c r="AU15" s="17"/>
      <c r="AV15" s="36"/>
      <c r="AW15" s="38"/>
      <c r="AX15" s="5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</row>
    <row r="16" spans="1:80" ht="16.5" thickBot="1">
      <c r="A16" s="2"/>
      <c r="B16" s="5"/>
      <c r="C16" s="5"/>
      <c r="D16" s="5"/>
      <c r="E16" s="5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37" t="s">
        <v>37</v>
      </c>
      <c r="AN16" s="137"/>
      <c r="AO16" s="137"/>
      <c r="AP16" s="17"/>
      <c r="AQ16" s="17"/>
      <c r="AR16" s="17"/>
      <c r="AS16" s="81"/>
      <c r="AT16" s="17"/>
      <c r="AU16" s="17"/>
      <c r="AV16" s="36"/>
      <c r="AW16" s="38"/>
      <c r="AX16" s="5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</row>
    <row r="17" spans="1:80" ht="16.5" thickBot="1">
      <c r="A17" s="2" t="s">
        <v>23</v>
      </c>
      <c r="B17" s="5"/>
      <c r="C17" s="5"/>
      <c r="D17" s="5"/>
      <c r="E17" s="5"/>
      <c r="F17" s="147">
        <f>SUM(F18:F19)</f>
        <v>1085</v>
      </c>
      <c r="G17" s="148">
        <f>SUM(G18:G19)</f>
        <v>37</v>
      </c>
      <c r="H17" s="149">
        <f>SUM(F17:G17)</f>
        <v>1122</v>
      </c>
      <c r="I17" s="147">
        <f>SUM(I18:I19)</f>
        <v>723</v>
      </c>
      <c r="J17" s="148">
        <f>SUM(J18:J19)</f>
        <v>1</v>
      </c>
      <c r="K17" s="149">
        <f>SUM(I17:J17)</f>
        <v>724</v>
      </c>
      <c r="L17" s="147">
        <f>SUM(L18:L19)</f>
        <v>310</v>
      </c>
      <c r="M17" s="148">
        <f>SUM(M18:M19)</f>
        <v>2</v>
      </c>
      <c r="N17" s="149">
        <f>SUM(L17:M17)</f>
        <v>312</v>
      </c>
      <c r="O17" s="147">
        <f>SUM(O18:O19)</f>
        <v>143</v>
      </c>
      <c r="P17" s="148">
        <f>SUM(P18:P19)</f>
        <v>2</v>
      </c>
      <c r="Q17" s="149">
        <f>SUM(O17:P17)</f>
        <v>145</v>
      </c>
      <c r="R17" s="147">
        <f>SUM(R18:R19)</f>
        <v>130</v>
      </c>
      <c r="S17" s="148">
        <f>SUM(S18:S19)</f>
        <v>7</v>
      </c>
      <c r="T17" s="149">
        <f>SUM(R17:S17)</f>
        <v>137</v>
      </c>
      <c r="U17" s="147">
        <f>SUM(U18:U19)</f>
        <v>117</v>
      </c>
      <c r="V17" s="148">
        <f>SUM(V18:V19)</f>
        <v>0</v>
      </c>
      <c r="W17" s="149">
        <f>SUM(U17:V17)</f>
        <v>117</v>
      </c>
      <c r="X17" s="147">
        <f>SUM(X18:X19)</f>
        <v>64</v>
      </c>
      <c r="Y17" s="148">
        <f>SUM(Y18:Y19)</f>
        <v>0</v>
      </c>
      <c r="Z17" s="149">
        <f>SUM(X17:Y17)</f>
        <v>64</v>
      </c>
      <c r="AA17" s="147">
        <f>SUM(AA18:AA19)</f>
        <v>83</v>
      </c>
      <c r="AB17" s="148">
        <f>SUM(AB18:AB19)</f>
        <v>0</v>
      </c>
      <c r="AC17" s="149">
        <f>SUM(AA17:AB17)</f>
        <v>83</v>
      </c>
      <c r="AD17" s="147">
        <f>SUM(AD18:AD19)</f>
        <v>83</v>
      </c>
      <c r="AE17" s="148">
        <f>SUM(AE18:AE19)</f>
        <v>0</v>
      </c>
      <c r="AF17" s="150">
        <f>SUM(AD17:AE17)</f>
        <v>83</v>
      </c>
      <c r="AG17" s="147">
        <f>SUM(AG18:AG19)</f>
        <v>78</v>
      </c>
      <c r="AH17" s="148">
        <f>SUM(AH18:AH19)</f>
        <v>0</v>
      </c>
      <c r="AI17" s="149">
        <f>SUM(AG17:AH17)</f>
        <v>78</v>
      </c>
      <c r="AJ17" s="147">
        <f>SUM(AJ18:AJ19)</f>
        <v>53</v>
      </c>
      <c r="AK17" s="148">
        <f>SUM(AK18:AK19)</f>
        <v>0</v>
      </c>
      <c r="AL17" s="149">
        <f>SUM(AJ17:AK17)</f>
        <v>53</v>
      </c>
      <c r="AM17" s="147">
        <f>SUM(AM18:AM19)</f>
        <v>2869</v>
      </c>
      <c r="AN17" s="148">
        <f>+SUM(AN18:AN19)</f>
        <v>49</v>
      </c>
      <c r="AO17" s="149">
        <f>SUM(AM17:AN17)</f>
        <v>2918</v>
      </c>
      <c r="AP17" s="17"/>
      <c r="AQ17" s="17"/>
      <c r="AR17" s="17"/>
      <c r="AS17" s="81" t="s">
        <v>92</v>
      </c>
      <c r="AT17" s="17"/>
      <c r="AU17" s="17"/>
      <c r="AV17" s="17"/>
      <c r="AW17" s="38"/>
      <c r="AX17" s="5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</row>
    <row r="18" spans="1:80" ht="15.75">
      <c r="A18" s="2"/>
      <c r="B18" s="19" t="s">
        <v>84</v>
      </c>
      <c r="C18" s="8"/>
      <c r="D18" s="8"/>
      <c r="E18" s="8"/>
      <c r="F18" s="45">
        <v>998</v>
      </c>
      <c r="G18" s="46">
        <v>37</v>
      </c>
      <c r="H18" s="149">
        <f>+SUM(F18:G18)</f>
        <v>1035</v>
      </c>
      <c r="I18" s="45">
        <v>665</v>
      </c>
      <c r="J18" s="46">
        <v>1</v>
      </c>
      <c r="K18" s="149">
        <f>+SUM(I18:J18)</f>
        <v>666</v>
      </c>
      <c r="L18" s="45">
        <v>267</v>
      </c>
      <c r="M18" s="46">
        <v>2</v>
      </c>
      <c r="N18" s="149">
        <f>+SUM(L18:M18)</f>
        <v>269</v>
      </c>
      <c r="O18" s="45">
        <v>86</v>
      </c>
      <c r="P18" s="46">
        <v>2</v>
      </c>
      <c r="Q18" s="149">
        <f>+SUM(O18:P18)</f>
        <v>88</v>
      </c>
      <c r="R18" s="45">
        <v>73</v>
      </c>
      <c r="S18" s="46">
        <v>7</v>
      </c>
      <c r="T18" s="149">
        <f>+SUM(R18:S18)</f>
        <v>80</v>
      </c>
      <c r="U18" s="45">
        <v>50</v>
      </c>
      <c r="V18" s="46">
        <v>0</v>
      </c>
      <c r="W18" s="149">
        <f>+SUM(U18:V18)</f>
        <v>50</v>
      </c>
      <c r="X18" s="45">
        <v>51</v>
      </c>
      <c r="Y18" s="46">
        <v>0</v>
      </c>
      <c r="Z18" s="149">
        <f>+SUM(X18:Y18)</f>
        <v>51</v>
      </c>
      <c r="AA18" s="45">
        <v>63</v>
      </c>
      <c r="AB18" s="46">
        <v>0</v>
      </c>
      <c r="AC18" s="149">
        <f>+SUM(AA18:AB18)</f>
        <v>63</v>
      </c>
      <c r="AD18" s="45">
        <v>53</v>
      </c>
      <c r="AE18" s="46">
        <v>0</v>
      </c>
      <c r="AF18" s="150">
        <f>+SUM(AD18:AE18)</f>
        <v>53</v>
      </c>
      <c r="AG18" s="45">
        <v>50</v>
      </c>
      <c r="AH18" s="46">
        <v>0</v>
      </c>
      <c r="AI18" s="149">
        <f>+SUM(AG18:AH18)</f>
        <v>50</v>
      </c>
      <c r="AJ18" s="45">
        <v>44</v>
      </c>
      <c r="AK18" s="46">
        <v>0</v>
      </c>
      <c r="AL18" s="149">
        <f>+SUM(AJ18:AK18)</f>
        <v>44</v>
      </c>
      <c r="AM18" s="43">
        <f>+AG18+AD18+AA18+X18+U18+R18+O18+L18+I18+F18+AJ18</f>
        <v>2400</v>
      </c>
      <c r="AN18" s="44">
        <f>+AH18+AE18+AB18+Y18+V18+S18+P18+M18+J18+G18+AK18</f>
        <v>49</v>
      </c>
      <c r="AO18" s="149">
        <f>+SUM(AM18:AN18)</f>
        <v>2449</v>
      </c>
      <c r="AP18" s="88"/>
      <c r="AQ18" s="89"/>
      <c r="AR18" s="90" t="s">
        <v>6</v>
      </c>
      <c r="AS18" s="82"/>
      <c r="AT18" s="18"/>
      <c r="AU18" s="18"/>
      <c r="AV18" s="18"/>
      <c r="AW18" s="38"/>
      <c r="AX18" s="5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</row>
    <row r="19" spans="1:80" ht="16.5" thickBot="1">
      <c r="A19" s="2"/>
      <c r="B19" s="13" t="s">
        <v>24</v>
      </c>
      <c r="C19" s="6"/>
      <c r="D19" s="6"/>
      <c r="E19" s="6"/>
      <c r="F19" s="48">
        <v>87</v>
      </c>
      <c r="G19" s="49">
        <v>0</v>
      </c>
      <c r="H19" s="151">
        <f>SUM(F19:G19)</f>
        <v>87</v>
      </c>
      <c r="I19" s="48">
        <v>58</v>
      </c>
      <c r="J19" s="49">
        <v>0</v>
      </c>
      <c r="K19" s="151">
        <f>SUM(I19:J19)</f>
        <v>58</v>
      </c>
      <c r="L19" s="48">
        <v>43</v>
      </c>
      <c r="M19" s="49">
        <v>0</v>
      </c>
      <c r="N19" s="151">
        <f>SUM(L19:M19)</f>
        <v>43</v>
      </c>
      <c r="O19" s="48">
        <v>57</v>
      </c>
      <c r="P19" s="49">
        <v>0</v>
      </c>
      <c r="Q19" s="151">
        <f>SUM(O19:P19)</f>
        <v>57</v>
      </c>
      <c r="R19" s="48">
        <v>57</v>
      </c>
      <c r="S19" s="49">
        <v>0</v>
      </c>
      <c r="T19" s="151">
        <f>SUM(R19:S19)</f>
        <v>57</v>
      </c>
      <c r="U19" s="48">
        <v>67</v>
      </c>
      <c r="V19" s="49">
        <v>0</v>
      </c>
      <c r="W19" s="151">
        <f>SUM(U19:V19)</f>
        <v>67</v>
      </c>
      <c r="X19" s="48">
        <v>13</v>
      </c>
      <c r="Y19" s="49">
        <v>0</v>
      </c>
      <c r="Z19" s="151">
        <f>SUM(X19:Y19)</f>
        <v>13</v>
      </c>
      <c r="AA19" s="48">
        <v>20</v>
      </c>
      <c r="AB19" s="49">
        <v>0</v>
      </c>
      <c r="AC19" s="151">
        <f>SUM(AA19:AB19)</f>
        <v>20</v>
      </c>
      <c r="AD19" s="48">
        <v>30</v>
      </c>
      <c r="AE19" s="49">
        <v>0</v>
      </c>
      <c r="AF19" s="152">
        <f>SUM(AD19:AE19)</f>
        <v>30</v>
      </c>
      <c r="AG19" s="48">
        <v>28</v>
      </c>
      <c r="AH19" s="49">
        <v>0</v>
      </c>
      <c r="AI19" s="151">
        <f>SUM(AG19:AH19)</f>
        <v>28</v>
      </c>
      <c r="AJ19" s="48">
        <v>9</v>
      </c>
      <c r="AK19" s="49">
        <v>0</v>
      </c>
      <c r="AL19" s="151">
        <f>SUM(AJ19:AK19)</f>
        <v>9</v>
      </c>
      <c r="AM19" s="48">
        <f>+AG19+AD19+AA19+X19+U19+R19+O19+L19+I19+F19+AJ19</f>
        <v>469</v>
      </c>
      <c r="AN19" s="47">
        <f>+AH19+AE19+AB19+Y19+V19+S19+P19+M19+J19+G19+AK19</f>
        <v>0</v>
      </c>
      <c r="AO19" s="151">
        <f>SUM(AM19:AN19)</f>
        <v>469</v>
      </c>
      <c r="AP19" s="91"/>
      <c r="AQ19" s="92"/>
      <c r="AR19" s="93" t="s">
        <v>39</v>
      </c>
      <c r="AS19" s="82"/>
      <c r="AT19" s="18"/>
      <c r="AU19" s="18"/>
      <c r="AV19" s="18"/>
      <c r="AW19" s="38"/>
      <c r="AX19" s="5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</row>
    <row r="20" spans="1:80" ht="16.5" thickBot="1">
      <c r="A20" s="2"/>
      <c r="B20" s="5"/>
      <c r="C20" s="5"/>
      <c r="D20" s="5"/>
      <c r="E20" s="5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2"/>
      <c r="AJ20" s="41"/>
      <c r="AK20" s="41"/>
      <c r="AL20" s="42"/>
      <c r="AM20" s="41"/>
      <c r="AN20" s="41"/>
      <c r="AO20" s="41"/>
      <c r="AP20" s="18"/>
      <c r="AQ20" s="18"/>
      <c r="AR20" s="140"/>
      <c r="AS20" s="141"/>
      <c r="AT20" s="18"/>
      <c r="AU20" s="18"/>
      <c r="AV20" s="18"/>
      <c r="AW20" s="38"/>
      <c r="AX20" s="5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</row>
    <row r="21" spans="1:80" ht="16.5" thickBot="1">
      <c r="A21" s="2" t="s">
        <v>66</v>
      </c>
      <c r="B21" s="5"/>
      <c r="C21" s="5"/>
      <c r="D21" s="5"/>
      <c r="E21" s="5"/>
      <c r="F21" s="147">
        <f>+F22+SUM(F26:F29)</f>
        <v>81</v>
      </c>
      <c r="G21" s="153">
        <f>+G22+SUM(G26:G29)</f>
        <v>2</v>
      </c>
      <c r="H21" s="149">
        <f aca="true" t="shared" si="0" ref="H21:H29">SUM(F21:G21)</f>
        <v>83</v>
      </c>
      <c r="I21" s="147">
        <f>+I22+SUM(I26:I29)</f>
        <v>152</v>
      </c>
      <c r="J21" s="153">
        <f>+J22+SUM(J26:J29)</f>
        <v>5</v>
      </c>
      <c r="K21" s="149">
        <f aca="true" t="shared" si="1" ref="K21:K29">SUM(I21:J21)</f>
        <v>157</v>
      </c>
      <c r="L21" s="147">
        <f>+L22+SUM(L26:L29)</f>
        <v>157</v>
      </c>
      <c r="M21" s="153">
        <f>+M22+SUM(M26:M29)</f>
        <v>5</v>
      </c>
      <c r="N21" s="149">
        <f aca="true" t="shared" si="2" ref="N21:N29">SUM(L21:M21)</f>
        <v>162</v>
      </c>
      <c r="O21" s="147">
        <f>+O22+SUM(O26:O29)</f>
        <v>79</v>
      </c>
      <c r="P21" s="153">
        <f>+P22+SUM(P26:P29)</f>
        <v>3</v>
      </c>
      <c r="Q21" s="149">
        <f aca="true" t="shared" si="3" ref="Q21:Q29">SUM(O21:P21)</f>
        <v>82</v>
      </c>
      <c r="R21" s="147">
        <f>+R22+SUM(R26:R29)</f>
        <v>198</v>
      </c>
      <c r="S21" s="153">
        <f>+S22+SUM(S26:S29)</f>
        <v>4</v>
      </c>
      <c r="T21" s="149">
        <f aca="true" t="shared" si="4" ref="T21:T29">SUM(R21:S21)</f>
        <v>202</v>
      </c>
      <c r="U21" s="147">
        <f>+U22+SUM(U26:U29)</f>
        <v>377</v>
      </c>
      <c r="V21" s="153">
        <f>+V22+SUM(V26:V29)</f>
        <v>4</v>
      </c>
      <c r="W21" s="149">
        <f aca="true" t="shared" si="5" ref="W21:W29">SUM(U21:V21)</f>
        <v>381</v>
      </c>
      <c r="X21" s="147">
        <f>+X22+SUM(X26:X29)</f>
        <v>205</v>
      </c>
      <c r="Y21" s="153">
        <f>+Y22+SUM(Y26:Y29)</f>
        <v>6</v>
      </c>
      <c r="Z21" s="149">
        <f aca="true" t="shared" si="6" ref="Z21:Z29">SUM(X21:Y21)</f>
        <v>211</v>
      </c>
      <c r="AA21" s="147">
        <f>+AA22+SUM(AA26:AA29)</f>
        <v>263</v>
      </c>
      <c r="AB21" s="153">
        <f>+AB22+SUM(AB26:AB29)</f>
        <v>4</v>
      </c>
      <c r="AC21" s="149">
        <f aca="true" t="shared" si="7" ref="AC21:AC29">SUM(AA21:AB21)</f>
        <v>267</v>
      </c>
      <c r="AD21" s="147">
        <f>+AD22+SUM(AD26:AD29)</f>
        <v>245</v>
      </c>
      <c r="AE21" s="153">
        <f>+AE22+SUM(AE26:AE29)</f>
        <v>4</v>
      </c>
      <c r="AF21" s="150">
        <f aca="true" t="shared" si="8" ref="AF21:AF29">SUM(AD21:AE21)</f>
        <v>249</v>
      </c>
      <c r="AG21" s="147">
        <f>+AG22+SUM(AG26:AG29)</f>
        <v>231</v>
      </c>
      <c r="AH21" s="153">
        <f>+AH22+SUM(AH26:AH29)</f>
        <v>3</v>
      </c>
      <c r="AI21" s="149">
        <f aca="true" t="shared" si="9" ref="AI21:AI29">SUM(AG21:AH21)</f>
        <v>234</v>
      </c>
      <c r="AJ21" s="147">
        <f>+AJ22+SUM(AJ26:AJ29)</f>
        <v>224</v>
      </c>
      <c r="AK21" s="153">
        <f>+AK22+SUM(AK26:AK29)</f>
        <v>3</v>
      </c>
      <c r="AL21" s="149">
        <f aca="true" t="shared" si="10" ref="AL21:AL29">SUM(AJ21:AK21)</f>
        <v>227</v>
      </c>
      <c r="AM21" s="147">
        <f>+AM22+SUM(AM26:AM29)</f>
        <v>2212</v>
      </c>
      <c r="AN21" s="153">
        <f>+AN22+SUM(AN26:AN29)</f>
        <v>43</v>
      </c>
      <c r="AO21" s="149">
        <f aca="true" t="shared" si="11" ref="AO21:AO29">SUM(AM21:AN21)</f>
        <v>2255</v>
      </c>
      <c r="AP21" s="17"/>
      <c r="AQ21" s="17"/>
      <c r="AR21" s="140"/>
      <c r="AS21" s="83" t="s">
        <v>40</v>
      </c>
      <c r="AT21" s="17"/>
      <c r="AU21" s="17"/>
      <c r="AV21" s="17"/>
      <c r="AW21" s="38"/>
      <c r="AX21" s="5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</row>
    <row r="22" spans="1:80" ht="15.75">
      <c r="A22" s="2"/>
      <c r="B22" s="19" t="s">
        <v>25</v>
      </c>
      <c r="C22" s="8"/>
      <c r="D22" s="8"/>
      <c r="E22" s="8"/>
      <c r="F22" s="147">
        <f>SUM(F23:F24)</f>
        <v>209</v>
      </c>
      <c r="G22" s="148">
        <f>SUM(G23:G24)</f>
        <v>2</v>
      </c>
      <c r="H22" s="149">
        <f t="shared" si="0"/>
        <v>211</v>
      </c>
      <c r="I22" s="147">
        <f>SUM(I23:I24)</f>
        <v>196</v>
      </c>
      <c r="J22" s="148">
        <f>SUM(J23:J24)</f>
        <v>5</v>
      </c>
      <c r="K22" s="149">
        <f t="shared" si="1"/>
        <v>201</v>
      </c>
      <c r="L22" s="147">
        <f>SUM(L23:L24)</f>
        <v>188</v>
      </c>
      <c r="M22" s="148">
        <f>SUM(M23:M24)</f>
        <v>4</v>
      </c>
      <c r="N22" s="149">
        <f t="shared" si="2"/>
        <v>192</v>
      </c>
      <c r="O22" s="147">
        <f>SUM(O23:O24)</f>
        <v>188</v>
      </c>
      <c r="P22" s="148">
        <f>SUM(P23:P24)</f>
        <v>3</v>
      </c>
      <c r="Q22" s="149">
        <f t="shared" si="3"/>
        <v>191</v>
      </c>
      <c r="R22" s="147">
        <f>SUM(R23:R24)</f>
        <v>201</v>
      </c>
      <c r="S22" s="148">
        <f>SUM(S23:S24)</f>
        <v>4</v>
      </c>
      <c r="T22" s="149">
        <f t="shared" si="4"/>
        <v>205</v>
      </c>
      <c r="U22" s="147">
        <f>SUM(U23:U24)</f>
        <v>186</v>
      </c>
      <c r="V22" s="148">
        <f>SUM(V23:V24)</f>
        <v>3</v>
      </c>
      <c r="W22" s="149">
        <f t="shared" si="5"/>
        <v>189</v>
      </c>
      <c r="X22" s="147">
        <f>SUM(X23:X24)</f>
        <v>187</v>
      </c>
      <c r="Y22" s="148">
        <f>SUM(Y23:Y24)</f>
        <v>5</v>
      </c>
      <c r="Z22" s="149">
        <f t="shared" si="6"/>
        <v>192</v>
      </c>
      <c r="AA22" s="147">
        <f>SUM(AA23:AA24)</f>
        <v>185</v>
      </c>
      <c r="AB22" s="148">
        <f>SUM(AB23:AB24)</f>
        <v>3</v>
      </c>
      <c r="AC22" s="149">
        <f t="shared" si="7"/>
        <v>188</v>
      </c>
      <c r="AD22" s="147">
        <f>SUM(AD23:AD24)</f>
        <v>204</v>
      </c>
      <c r="AE22" s="148">
        <f>SUM(AE23:AE24)</f>
        <v>3</v>
      </c>
      <c r="AF22" s="150">
        <f t="shared" si="8"/>
        <v>207</v>
      </c>
      <c r="AG22" s="147">
        <f>SUM(AG23:AG24)</f>
        <v>208</v>
      </c>
      <c r="AH22" s="148">
        <f>SUM(AH23:AH24)</f>
        <v>3</v>
      </c>
      <c r="AI22" s="149">
        <f t="shared" si="9"/>
        <v>211</v>
      </c>
      <c r="AJ22" s="147">
        <f>SUM(AJ23:AJ24)</f>
        <v>192</v>
      </c>
      <c r="AK22" s="148">
        <f>SUM(AK23:AK24)</f>
        <v>2</v>
      </c>
      <c r="AL22" s="149">
        <f t="shared" si="10"/>
        <v>194</v>
      </c>
      <c r="AM22" s="154">
        <f>SUM(AM23:AM24)</f>
        <v>2144</v>
      </c>
      <c r="AN22" s="155">
        <f>SUM(AN23:AN24)</f>
        <v>37</v>
      </c>
      <c r="AO22" s="149">
        <f t="shared" si="11"/>
        <v>2181</v>
      </c>
      <c r="AP22" s="88"/>
      <c r="AQ22" s="89"/>
      <c r="AR22" s="94" t="s">
        <v>7</v>
      </c>
      <c r="AS22" s="82"/>
      <c r="AT22" s="18"/>
      <c r="AU22" s="18"/>
      <c r="AV22" s="18"/>
      <c r="AW22" s="38"/>
      <c r="AX22" s="5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</row>
    <row r="23" spans="1:80" ht="15.75">
      <c r="A23" s="2"/>
      <c r="B23" s="20"/>
      <c r="C23" s="21" t="s">
        <v>26</v>
      </c>
      <c r="D23" s="22"/>
      <c r="E23" s="22"/>
      <c r="F23" s="51">
        <v>209</v>
      </c>
      <c r="G23" s="52">
        <v>0</v>
      </c>
      <c r="H23" s="156">
        <f t="shared" si="0"/>
        <v>209</v>
      </c>
      <c r="I23" s="51">
        <v>196</v>
      </c>
      <c r="J23" s="52">
        <v>0</v>
      </c>
      <c r="K23" s="156">
        <f t="shared" si="1"/>
        <v>196</v>
      </c>
      <c r="L23" s="51">
        <v>188</v>
      </c>
      <c r="M23" s="52">
        <v>0</v>
      </c>
      <c r="N23" s="156">
        <f t="shared" si="2"/>
        <v>188</v>
      </c>
      <c r="O23" s="51">
        <v>188</v>
      </c>
      <c r="P23" s="52">
        <v>0</v>
      </c>
      <c r="Q23" s="156">
        <f t="shared" si="3"/>
        <v>188</v>
      </c>
      <c r="R23" s="51">
        <v>200</v>
      </c>
      <c r="S23" s="52">
        <v>0</v>
      </c>
      <c r="T23" s="156">
        <f t="shared" si="4"/>
        <v>200</v>
      </c>
      <c r="U23" s="51">
        <v>185</v>
      </c>
      <c r="V23" s="52">
        <v>0</v>
      </c>
      <c r="W23" s="156">
        <f t="shared" si="5"/>
        <v>185</v>
      </c>
      <c r="X23" s="51">
        <v>187</v>
      </c>
      <c r="Y23" s="52">
        <v>0</v>
      </c>
      <c r="Z23" s="156">
        <f t="shared" si="6"/>
        <v>187</v>
      </c>
      <c r="AA23" s="51">
        <v>184</v>
      </c>
      <c r="AB23" s="52">
        <v>0</v>
      </c>
      <c r="AC23" s="156">
        <f t="shared" si="7"/>
        <v>184</v>
      </c>
      <c r="AD23" s="51">
        <v>203</v>
      </c>
      <c r="AE23" s="52">
        <v>0</v>
      </c>
      <c r="AF23" s="157">
        <f t="shared" si="8"/>
        <v>203</v>
      </c>
      <c r="AG23" s="51">
        <v>207</v>
      </c>
      <c r="AH23" s="52">
        <v>0</v>
      </c>
      <c r="AI23" s="156">
        <f t="shared" si="9"/>
        <v>207</v>
      </c>
      <c r="AJ23" s="51">
        <v>191</v>
      </c>
      <c r="AK23" s="52">
        <v>0</v>
      </c>
      <c r="AL23" s="156">
        <f t="shared" si="10"/>
        <v>191</v>
      </c>
      <c r="AM23" s="51">
        <f>+AG23+AD23+AA23+X23+U23+R23+O23+L23+I23+F23+AJ23</f>
        <v>2138</v>
      </c>
      <c r="AN23" s="50">
        <f>+AH23+AE23+AB23+Y23+V23+S23+P23+M23+J23+G23+AK23</f>
        <v>0</v>
      </c>
      <c r="AO23" s="156">
        <f t="shared" si="11"/>
        <v>2138</v>
      </c>
      <c r="AP23" s="97"/>
      <c r="AQ23" s="98" t="s">
        <v>12</v>
      </c>
      <c r="AR23" s="82"/>
      <c r="AS23" s="82"/>
      <c r="AT23" s="18"/>
      <c r="AU23" s="18"/>
      <c r="AV23" s="35"/>
      <c r="AW23" s="38"/>
      <c r="AX23" s="5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</row>
    <row r="24" spans="1:80" ht="15.75">
      <c r="A24" s="2"/>
      <c r="B24" s="20"/>
      <c r="C24" s="24" t="s">
        <v>27</v>
      </c>
      <c r="D24" s="7"/>
      <c r="E24" s="7"/>
      <c r="F24" s="54">
        <v>0</v>
      </c>
      <c r="G24" s="55">
        <v>2</v>
      </c>
      <c r="H24" s="158">
        <f t="shared" si="0"/>
        <v>2</v>
      </c>
      <c r="I24" s="54">
        <v>0</v>
      </c>
      <c r="J24" s="55">
        <v>5</v>
      </c>
      <c r="K24" s="158">
        <f t="shared" si="1"/>
        <v>5</v>
      </c>
      <c r="L24" s="54">
        <v>0</v>
      </c>
      <c r="M24" s="55">
        <v>4</v>
      </c>
      <c r="N24" s="158">
        <f t="shared" si="2"/>
        <v>4</v>
      </c>
      <c r="O24" s="54">
        <v>0</v>
      </c>
      <c r="P24" s="55">
        <v>3</v>
      </c>
      <c r="Q24" s="158">
        <f t="shared" si="3"/>
        <v>3</v>
      </c>
      <c r="R24" s="54">
        <v>1</v>
      </c>
      <c r="S24" s="55">
        <v>4</v>
      </c>
      <c r="T24" s="158">
        <f t="shared" si="4"/>
        <v>5</v>
      </c>
      <c r="U24" s="54">
        <v>1</v>
      </c>
      <c r="V24" s="55">
        <v>3</v>
      </c>
      <c r="W24" s="158">
        <f t="shared" si="5"/>
        <v>4</v>
      </c>
      <c r="X24" s="54">
        <v>0</v>
      </c>
      <c r="Y24" s="55">
        <v>5</v>
      </c>
      <c r="Z24" s="158">
        <f t="shared" si="6"/>
        <v>5</v>
      </c>
      <c r="AA24" s="54">
        <v>1</v>
      </c>
      <c r="AB24" s="55">
        <v>3</v>
      </c>
      <c r="AC24" s="158">
        <f t="shared" si="7"/>
        <v>4</v>
      </c>
      <c r="AD24" s="54">
        <v>1</v>
      </c>
      <c r="AE24" s="55">
        <v>3</v>
      </c>
      <c r="AF24" s="159">
        <f t="shared" si="8"/>
        <v>4</v>
      </c>
      <c r="AG24" s="54">
        <v>1</v>
      </c>
      <c r="AH24" s="55">
        <v>3</v>
      </c>
      <c r="AI24" s="158">
        <f t="shared" si="9"/>
        <v>4</v>
      </c>
      <c r="AJ24" s="54">
        <v>1</v>
      </c>
      <c r="AK24" s="55">
        <v>2</v>
      </c>
      <c r="AL24" s="158">
        <f t="shared" si="10"/>
        <v>3</v>
      </c>
      <c r="AM24" s="56">
        <f>+AG24+AD24+AA24+X24+U24+R24+O24+L24+I24+F24+AJ24</f>
        <v>6</v>
      </c>
      <c r="AN24" s="53">
        <f>+AH24+AE24+AB24+Y24+V24+S24+P24+M24+J24+G24+AK24</f>
        <v>37</v>
      </c>
      <c r="AO24" s="158">
        <f t="shared" si="11"/>
        <v>43</v>
      </c>
      <c r="AP24" s="99"/>
      <c r="AQ24" s="100" t="s">
        <v>41</v>
      </c>
      <c r="AR24" s="82"/>
      <c r="AS24" s="82"/>
      <c r="AT24" s="18"/>
      <c r="AU24" s="18"/>
      <c r="AV24" s="35"/>
      <c r="AW24" s="38"/>
      <c r="AX24" s="5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</row>
    <row r="25" spans="1:80" ht="15.75" customHeight="1" hidden="1">
      <c r="A25" s="2"/>
      <c r="B25" s="20" t="s">
        <v>9</v>
      </c>
      <c r="C25" s="5"/>
      <c r="D25" s="5"/>
      <c r="E25" s="5"/>
      <c r="F25" s="58"/>
      <c r="G25" s="59"/>
      <c r="H25" s="62">
        <f t="shared" si="0"/>
        <v>0</v>
      </c>
      <c r="I25" s="58"/>
      <c r="J25" s="59"/>
      <c r="K25" s="62">
        <f t="shared" si="1"/>
        <v>0</v>
      </c>
      <c r="L25" s="58"/>
      <c r="M25" s="59"/>
      <c r="N25" s="62">
        <f t="shared" si="2"/>
        <v>0</v>
      </c>
      <c r="O25" s="58"/>
      <c r="P25" s="59"/>
      <c r="Q25" s="62">
        <f t="shared" si="3"/>
        <v>0</v>
      </c>
      <c r="R25" s="58"/>
      <c r="S25" s="59"/>
      <c r="T25" s="62">
        <f t="shared" si="4"/>
        <v>0</v>
      </c>
      <c r="U25" s="58"/>
      <c r="V25" s="59"/>
      <c r="W25" s="62">
        <f t="shared" si="5"/>
        <v>0</v>
      </c>
      <c r="X25" s="58"/>
      <c r="Y25" s="59"/>
      <c r="Z25" s="62">
        <f t="shared" si="6"/>
        <v>0</v>
      </c>
      <c r="AA25" s="58"/>
      <c r="AB25" s="59"/>
      <c r="AC25" s="62">
        <f t="shared" si="7"/>
        <v>0</v>
      </c>
      <c r="AD25" s="58"/>
      <c r="AE25" s="59"/>
      <c r="AF25" s="63">
        <f t="shared" si="8"/>
        <v>0</v>
      </c>
      <c r="AG25" s="58"/>
      <c r="AH25" s="59"/>
      <c r="AI25" s="62">
        <f t="shared" si="9"/>
        <v>0</v>
      </c>
      <c r="AJ25" s="58"/>
      <c r="AK25" s="59"/>
      <c r="AL25" s="62">
        <f t="shared" si="10"/>
        <v>0</v>
      </c>
      <c r="AM25" s="51" t="e">
        <f>+#REF!+BU25+BR25+BO25+BL25+BI25</f>
        <v>#REF!</v>
      </c>
      <c r="AN25" s="57" t="e">
        <f>+#REF!+BV25+BS25+BP25+BM25+BJ25</f>
        <v>#REF!</v>
      </c>
      <c r="AO25" s="62" t="e">
        <f t="shared" si="11"/>
        <v>#REF!</v>
      </c>
      <c r="AP25" s="95"/>
      <c r="AQ25" s="18"/>
      <c r="AR25" s="82"/>
      <c r="AS25" s="82"/>
      <c r="AT25" s="18"/>
      <c r="AU25" s="18"/>
      <c r="AV25" s="18"/>
      <c r="AW25" s="38"/>
      <c r="AX25" s="5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</row>
    <row r="26" spans="1:80" ht="15.75">
      <c r="A26" s="2"/>
      <c r="B26" s="20" t="s">
        <v>28</v>
      </c>
      <c r="C26" s="5"/>
      <c r="D26" s="5"/>
      <c r="E26" s="5"/>
      <c r="F26" s="58">
        <v>-138</v>
      </c>
      <c r="G26" s="59">
        <v>0</v>
      </c>
      <c r="H26" s="62">
        <f t="shared" si="0"/>
        <v>-138</v>
      </c>
      <c r="I26" s="58">
        <v>-60</v>
      </c>
      <c r="J26" s="59">
        <v>0</v>
      </c>
      <c r="K26" s="62">
        <f t="shared" si="1"/>
        <v>-60</v>
      </c>
      <c r="L26" s="58">
        <v>-41</v>
      </c>
      <c r="M26" s="59">
        <v>1</v>
      </c>
      <c r="N26" s="62">
        <f t="shared" si="2"/>
        <v>-40</v>
      </c>
      <c r="O26" s="58">
        <v>-123</v>
      </c>
      <c r="P26" s="59">
        <v>0</v>
      </c>
      <c r="Q26" s="62">
        <f t="shared" si="3"/>
        <v>-123</v>
      </c>
      <c r="R26" s="58">
        <v>-15</v>
      </c>
      <c r="S26" s="59">
        <v>0</v>
      </c>
      <c r="T26" s="62">
        <f t="shared" si="4"/>
        <v>-15</v>
      </c>
      <c r="U26" s="58">
        <v>188</v>
      </c>
      <c r="V26" s="59">
        <v>1</v>
      </c>
      <c r="W26" s="62">
        <f t="shared" si="5"/>
        <v>189</v>
      </c>
      <c r="X26" s="58">
        <v>15</v>
      </c>
      <c r="Y26" s="59">
        <v>1</v>
      </c>
      <c r="Z26" s="62">
        <f t="shared" si="6"/>
        <v>16</v>
      </c>
      <c r="AA26" s="58">
        <v>73</v>
      </c>
      <c r="AB26" s="59">
        <v>1</v>
      </c>
      <c r="AC26" s="62">
        <f t="shared" si="7"/>
        <v>74</v>
      </c>
      <c r="AD26" s="58">
        <v>40</v>
      </c>
      <c r="AE26" s="59">
        <v>0</v>
      </c>
      <c r="AF26" s="63">
        <f t="shared" si="8"/>
        <v>40</v>
      </c>
      <c r="AG26" s="58">
        <v>20</v>
      </c>
      <c r="AH26" s="59">
        <v>0</v>
      </c>
      <c r="AI26" s="62">
        <f t="shared" si="9"/>
        <v>20</v>
      </c>
      <c r="AJ26" s="58">
        <v>29</v>
      </c>
      <c r="AK26" s="59">
        <v>1</v>
      </c>
      <c r="AL26" s="62">
        <f t="shared" si="10"/>
        <v>30</v>
      </c>
      <c r="AM26" s="51">
        <f>+AG26+AD26+AA26+X26+U26+R26+O26+L26+I26+F26++AJ26</f>
        <v>-12</v>
      </c>
      <c r="AN26" s="50">
        <f>+AH26+AE26+AB26+Y26+V26+S26+P26+M26+J26+G26+AK26</f>
        <v>5</v>
      </c>
      <c r="AO26" s="62">
        <f t="shared" si="11"/>
        <v>-7</v>
      </c>
      <c r="AP26" s="95"/>
      <c r="AQ26" s="18"/>
      <c r="AR26" s="82" t="s">
        <v>42</v>
      </c>
      <c r="AS26" s="82"/>
      <c r="AT26" s="18"/>
      <c r="AU26" s="18"/>
      <c r="AV26" s="18"/>
      <c r="AW26" s="38"/>
      <c r="AX26" s="5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</row>
    <row r="27" spans="1:80" ht="15.75">
      <c r="A27" s="2"/>
      <c r="B27" s="20" t="s">
        <v>30</v>
      </c>
      <c r="C27" s="5"/>
      <c r="D27" s="5"/>
      <c r="E27" s="5"/>
      <c r="F27" s="58">
        <v>1</v>
      </c>
      <c r="G27" s="59">
        <v>0</v>
      </c>
      <c r="H27" s="62">
        <f t="shared" si="0"/>
        <v>1</v>
      </c>
      <c r="I27" s="58">
        <v>0</v>
      </c>
      <c r="J27" s="59">
        <v>0</v>
      </c>
      <c r="K27" s="62">
        <f t="shared" si="1"/>
        <v>0</v>
      </c>
      <c r="L27" s="58">
        <v>0</v>
      </c>
      <c r="M27" s="59">
        <v>0</v>
      </c>
      <c r="N27" s="62">
        <f t="shared" si="2"/>
        <v>0</v>
      </c>
      <c r="O27" s="58">
        <v>0</v>
      </c>
      <c r="P27" s="59">
        <v>0</v>
      </c>
      <c r="Q27" s="62">
        <f t="shared" si="3"/>
        <v>0</v>
      </c>
      <c r="R27" s="58">
        <v>0</v>
      </c>
      <c r="S27" s="59">
        <v>0</v>
      </c>
      <c r="T27" s="62">
        <f t="shared" si="4"/>
        <v>0</v>
      </c>
      <c r="U27" s="58">
        <v>0</v>
      </c>
      <c r="V27" s="59">
        <v>0</v>
      </c>
      <c r="W27" s="62">
        <f t="shared" si="5"/>
        <v>0</v>
      </c>
      <c r="X27" s="58">
        <v>0</v>
      </c>
      <c r="Y27" s="59">
        <v>0</v>
      </c>
      <c r="Z27" s="62">
        <f t="shared" si="6"/>
        <v>0</v>
      </c>
      <c r="AA27" s="58">
        <v>0</v>
      </c>
      <c r="AB27" s="59">
        <v>0</v>
      </c>
      <c r="AC27" s="62">
        <f t="shared" si="7"/>
        <v>0</v>
      </c>
      <c r="AD27" s="58">
        <v>0</v>
      </c>
      <c r="AE27" s="59">
        <v>0</v>
      </c>
      <c r="AF27" s="63">
        <f t="shared" si="8"/>
        <v>0</v>
      </c>
      <c r="AG27" s="58">
        <v>1</v>
      </c>
      <c r="AH27" s="59">
        <v>0</v>
      </c>
      <c r="AI27" s="62">
        <f t="shared" si="9"/>
        <v>1</v>
      </c>
      <c r="AJ27" s="58">
        <v>0</v>
      </c>
      <c r="AK27" s="59">
        <v>0</v>
      </c>
      <c r="AL27" s="62">
        <f t="shared" si="10"/>
        <v>0</v>
      </c>
      <c r="AM27" s="58">
        <f>+AG27+AD27+AA27+X27+U27+R27+O27+L27+I27+F27+AJ27</f>
        <v>2</v>
      </c>
      <c r="AN27" s="57">
        <f>+AH27+AE27+AB27+Y27+V27+S27+P27+M27+J27+G27+AK27</f>
        <v>0</v>
      </c>
      <c r="AO27" s="62">
        <f t="shared" si="11"/>
        <v>2</v>
      </c>
      <c r="AP27" s="95"/>
      <c r="AQ27" s="18"/>
      <c r="AR27" s="82" t="s">
        <v>43</v>
      </c>
      <c r="AS27" s="82"/>
      <c r="AT27" s="18"/>
      <c r="AU27" s="18"/>
      <c r="AV27" s="18"/>
      <c r="AW27" s="38"/>
      <c r="AX27" s="5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</row>
    <row r="28" spans="1:80" ht="15.75">
      <c r="A28" s="2"/>
      <c r="B28" s="20" t="s">
        <v>31</v>
      </c>
      <c r="C28" s="5"/>
      <c r="D28" s="5"/>
      <c r="E28" s="5"/>
      <c r="F28" s="58">
        <v>1</v>
      </c>
      <c r="G28" s="59">
        <v>0</v>
      </c>
      <c r="H28" s="62">
        <f t="shared" si="0"/>
        <v>1</v>
      </c>
      <c r="I28" s="58">
        <v>1</v>
      </c>
      <c r="J28" s="59">
        <v>0</v>
      </c>
      <c r="K28" s="62">
        <f t="shared" si="1"/>
        <v>1</v>
      </c>
      <c r="L28" s="58">
        <v>1</v>
      </c>
      <c r="M28" s="59">
        <v>0</v>
      </c>
      <c r="N28" s="62">
        <f t="shared" si="2"/>
        <v>1</v>
      </c>
      <c r="O28" s="58">
        <v>0</v>
      </c>
      <c r="P28" s="59">
        <v>0</v>
      </c>
      <c r="Q28" s="62">
        <f t="shared" si="3"/>
        <v>0</v>
      </c>
      <c r="R28" s="58">
        <v>1</v>
      </c>
      <c r="S28" s="59">
        <v>0</v>
      </c>
      <c r="T28" s="62">
        <f t="shared" si="4"/>
        <v>1</v>
      </c>
      <c r="U28" s="58">
        <v>1</v>
      </c>
      <c r="V28" s="59">
        <v>0</v>
      </c>
      <c r="W28" s="62">
        <f t="shared" si="5"/>
        <v>1</v>
      </c>
      <c r="X28" s="58">
        <v>1</v>
      </c>
      <c r="Y28" s="59">
        <v>0</v>
      </c>
      <c r="Z28" s="62">
        <f t="shared" si="6"/>
        <v>1</v>
      </c>
      <c r="AA28" s="58">
        <v>1</v>
      </c>
      <c r="AB28" s="59">
        <v>0</v>
      </c>
      <c r="AC28" s="62">
        <f t="shared" si="7"/>
        <v>1</v>
      </c>
      <c r="AD28" s="58">
        <v>0</v>
      </c>
      <c r="AE28" s="59">
        <v>0</v>
      </c>
      <c r="AF28" s="63">
        <f t="shared" si="8"/>
        <v>0</v>
      </c>
      <c r="AG28" s="58">
        <v>1</v>
      </c>
      <c r="AH28" s="59">
        <v>0</v>
      </c>
      <c r="AI28" s="62">
        <f t="shared" si="9"/>
        <v>1</v>
      </c>
      <c r="AJ28" s="58">
        <v>2</v>
      </c>
      <c r="AK28" s="59">
        <v>0</v>
      </c>
      <c r="AL28" s="62">
        <f t="shared" si="10"/>
        <v>2</v>
      </c>
      <c r="AM28" s="58">
        <f>+AG28+AD28+AA28+X28+U28+R28+O28+L28+I28+F28+AJ28</f>
        <v>10</v>
      </c>
      <c r="AN28" s="57">
        <f>+AH28+AE28+AB28+Y28+V28+S28+P28+M28+J28+G28+AK28</f>
        <v>0</v>
      </c>
      <c r="AO28" s="62">
        <f t="shared" si="11"/>
        <v>10</v>
      </c>
      <c r="AP28" s="95"/>
      <c r="AQ28" s="18"/>
      <c r="AR28" s="82" t="s">
        <v>44</v>
      </c>
      <c r="AS28" s="82"/>
      <c r="AT28" s="18"/>
      <c r="AU28" s="18"/>
      <c r="AV28" s="18"/>
      <c r="AW28" s="38"/>
      <c r="AX28" s="5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</row>
    <row r="29" spans="1:80" ht="16.5" thickBot="1">
      <c r="A29" s="2"/>
      <c r="B29" s="13" t="s">
        <v>32</v>
      </c>
      <c r="C29" s="6"/>
      <c r="D29" s="6"/>
      <c r="E29" s="6"/>
      <c r="F29" s="48">
        <v>8</v>
      </c>
      <c r="G29" s="49">
        <v>0</v>
      </c>
      <c r="H29" s="151">
        <f t="shared" si="0"/>
        <v>8</v>
      </c>
      <c r="I29" s="48">
        <v>15</v>
      </c>
      <c r="J29" s="49">
        <v>0</v>
      </c>
      <c r="K29" s="151">
        <f t="shared" si="1"/>
        <v>15</v>
      </c>
      <c r="L29" s="48">
        <v>9</v>
      </c>
      <c r="M29" s="49">
        <v>0</v>
      </c>
      <c r="N29" s="151">
        <f t="shared" si="2"/>
        <v>9</v>
      </c>
      <c r="O29" s="48">
        <v>14</v>
      </c>
      <c r="P29" s="49">
        <v>0</v>
      </c>
      <c r="Q29" s="151">
        <f t="shared" si="3"/>
        <v>14</v>
      </c>
      <c r="R29" s="48">
        <v>11</v>
      </c>
      <c r="S29" s="49">
        <v>0</v>
      </c>
      <c r="T29" s="151">
        <f t="shared" si="4"/>
        <v>11</v>
      </c>
      <c r="U29" s="48">
        <v>2</v>
      </c>
      <c r="V29" s="49">
        <v>0</v>
      </c>
      <c r="W29" s="151">
        <f t="shared" si="5"/>
        <v>2</v>
      </c>
      <c r="X29" s="48">
        <v>2</v>
      </c>
      <c r="Y29" s="49">
        <v>0</v>
      </c>
      <c r="Z29" s="151">
        <f t="shared" si="6"/>
        <v>2</v>
      </c>
      <c r="AA29" s="48">
        <v>4</v>
      </c>
      <c r="AB29" s="49">
        <v>0</v>
      </c>
      <c r="AC29" s="151">
        <f t="shared" si="7"/>
        <v>4</v>
      </c>
      <c r="AD29" s="48">
        <v>1</v>
      </c>
      <c r="AE29" s="49">
        <v>1</v>
      </c>
      <c r="AF29" s="152">
        <f t="shared" si="8"/>
        <v>2</v>
      </c>
      <c r="AG29" s="48">
        <v>1</v>
      </c>
      <c r="AH29" s="49">
        <v>0</v>
      </c>
      <c r="AI29" s="151">
        <f t="shared" si="9"/>
        <v>1</v>
      </c>
      <c r="AJ29" s="48">
        <v>1</v>
      </c>
      <c r="AK29" s="49">
        <v>0</v>
      </c>
      <c r="AL29" s="151">
        <f t="shared" si="10"/>
        <v>1</v>
      </c>
      <c r="AM29" s="56">
        <f>+AG29+AD29+AA29+X29+U29+R29+O29+L29+I29+F29+AJ29</f>
        <v>68</v>
      </c>
      <c r="AN29" s="57">
        <f>+AH29+AE29+AB29+Y29+V29+S29+P29+M29+J29+G29+AK29</f>
        <v>1</v>
      </c>
      <c r="AO29" s="151">
        <f t="shared" si="11"/>
        <v>69</v>
      </c>
      <c r="AP29" s="91"/>
      <c r="AQ29" s="92"/>
      <c r="AR29" s="96" t="s">
        <v>45</v>
      </c>
      <c r="AS29" s="82"/>
      <c r="AT29" s="18"/>
      <c r="AU29" s="18"/>
      <c r="AV29" s="18"/>
      <c r="AW29" s="38"/>
      <c r="AX29" s="5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</row>
    <row r="30" spans="1:80" ht="16.5" thickBot="1">
      <c r="A30" s="2"/>
      <c r="B30" s="5"/>
      <c r="C30" s="5"/>
      <c r="D30" s="5"/>
      <c r="E30" s="5"/>
      <c r="F30" s="134" t="s">
        <v>57</v>
      </c>
      <c r="G30" s="134"/>
      <c r="H30" s="134"/>
      <c r="I30" s="134" t="s">
        <v>58</v>
      </c>
      <c r="J30" s="134"/>
      <c r="K30" s="134"/>
      <c r="L30" s="134" t="s">
        <v>59</v>
      </c>
      <c r="M30" s="134"/>
      <c r="N30" s="134"/>
      <c r="O30" s="134" t="s">
        <v>60</v>
      </c>
      <c r="P30" s="134"/>
      <c r="Q30" s="134"/>
      <c r="R30" s="134" t="s">
        <v>96</v>
      </c>
      <c r="S30" s="134"/>
      <c r="T30" s="134"/>
      <c r="U30" s="134" t="s">
        <v>61</v>
      </c>
      <c r="V30" s="134"/>
      <c r="W30" s="134"/>
      <c r="X30" s="134" t="s">
        <v>75</v>
      </c>
      <c r="Y30" s="134"/>
      <c r="Z30" s="134"/>
      <c r="AA30" s="134" t="s">
        <v>62</v>
      </c>
      <c r="AB30" s="134"/>
      <c r="AC30" s="134"/>
      <c r="AD30" s="134" t="s">
        <v>63</v>
      </c>
      <c r="AE30" s="134"/>
      <c r="AF30" s="134"/>
      <c r="AG30" s="134" t="s">
        <v>64</v>
      </c>
      <c r="AH30" s="134"/>
      <c r="AI30" s="134"/>
      <c r="AJ30" s="134" t="s">
        <v>65</v>
      </c>
      <c r="AK30" s="134"/>
      <c r="AL30" s="134"/>
      <c r="AM30" s="134" t="s">
        <v>65</v>
      </c>
      <c r="AN30" s="134"/>
      <c r="AO30" s="134"/>
      <c r="AP30" s="18"/>
      <c r="AQ30" s="18"/>
      <c r="AR30" s="18"/>
      <c r="AS30" s="82"/>
      <c r="AT30" s="18"/>
      <c r="AU30" s="18"/>
      <c r="AV30" s="18"/>
      <c r="AW30" s="38"/>
      <c r="AX30" s="5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</row>
    <row r="31" spans="1:80" ht="16.5" thickBot="1">
      <c r="A31" s="26" t="s">
        <v>33</v>
      </c>
      <c r="B31" s="160"/>
      <c r="C31" s="26"/>
      <c r="D31" s="27"/>
      <c r="E31" s="27"/>
      <c r="F31" s="142">
        <f>+F15+F17-F21</f>
        <v>1580</v>
      </c>
      <c r="G31" s="161">
        <f>+G15+G17-G21</f>
        <v>37</v>
      </c>
      <c r="H31" s="145">
        <f>SUM(F31:G31)</f>
        <v>1617</v>
      </c>
      <c r="I31" s="142">
        <f>+I15+I17-I21</f>
        <v>2151</v>
      </c>
      <c r="J31" s="161">
        <f>+J15+J17-J21</f>
        <v>33</v>
      </c>
      <c r="K31" s="145">
        <f>SUM(I31:J31)</f>
        <v>2184</v>
      </c>
      <c r="L31" s="142">
        <f>+L15+L17-L21</f>
        <v>2304</v>
      </c>
      <c r="M31" s="161">
        <f>+M15+M17-M21</f>
        <v>30</v>
      </c>
      <c r="N31" s="145">
        <f>SUM(L31:M31)</f>
        <v>2334</v>
      </c>
      <c r="O31" s="142">
        <f>+O15+O17-O21</f>
        <v>2368</v>
      </c>
      <c r="P31" s="161">
        <f>+P15+P17-P21</f>
        <v>29</v>
      </c>
      <c r="Q31" s="145">
        <f>SUM(O31:P31)</f>
        <v>2397</v>
      </c>
      <c r="R31" s="142">
        <f>+R15+R17-R21</f>
        <v>2300</v>
      </c>
      <c r="S31" s="161">
        <f>+S15+S17-S21</f>
        <v>32</v>
      </c>
      <c r="T31" s="145">
        <f>SUM(R31:S31)</f>
        <v>2332</v>
      </c>
      <c r="U31" s="142">
        <f>+U15+U17-U21</f>
        <v>2040</v>
      </c>
      <c r="V31" s="161">
        <f>+V15+V17-V21</f>
        <v>28</v>
      </c>
      <c r="W31" s="145">
        <f>SUM(U31:V31)</f>
        <v>2068</v>
      </c>
      <c r="X31" s="142">
        <f>+X15+X17-X21</f>
        <v>1899</v>
      </c>
      <c r="Y31" s="161">
        <f>+Y15+Y17-Y21</f>
        <v>22</v>
      </c>
      <c r="Z31" s="145">
        <f>SUM(X31:Y31)</f>
        <v>1921</v>
      </c>
      <c r="AA31" s="142">
        <f>+AA15+AA17-AA21</f>
        <v>1719</v>
      </c>
      <c r="AB31" s="161">
        <f>+AB15+AB17-AB21</f>
        <v>18</v>
      </c>
      <c r="AC31" s="145">
        <f>SUM(AA31:AB31)</f>
        <v>1737</v>
      </c>
      <c r="AD31" s="142">
        <f>+AD15+AD17-AD21</f>
        <v>1557</v>
      </c>
      <c r="AE31" s="161">
        <f>+AE15+AE17-AE21</f>
        <v>14</v>
      </c>
      <c r="AF31" s="145">
        <f>SUM(AD31:AE31)</f>
        <v>1571</v>
      </c>
      <c r="AG31" s="142">
        <f>+AG15+AG17-AG21</f>
        <v>1404</v>
      </c>
      <c r="AH31" s="161">
        <f>+AH15+AH17-AH21</f>
        <v>11</v>
      </c>
      <c r="AI31" s="145">
        <f>SUM(AG31:AH31)</f>
        <v>1415</v>
      </c>
      <c r="AJ31" s="142">
        <f>+AJ15+AJ17-AJ21</f>
        <v>1233</v>
      </c>
      <c r="AK31" s="161">
        <f>+AK15+AK17-AK21</f>
        <v>8</v>
      </c>
      <c r="AL31" s="145">
        <f>SUM(AJ31:AK31)</f>
        <v>1241</v>
      </c>
      <c r="AM31" s="142">
        <f>+AM15+AM17-AM21</f>
        <v>1233</v>
      </c>
      <c r="AN31" s="161">
        <f>+AN15+AN17-AN21</f>
        <v>8</v>
      </c>
      <c r="AO31" s="145">
        <f>SUM(AM31:AN31)</f>
        <v>1241</v>
      </c>
      <c r="AP31" s="101"/>
      <c r="AQ31" s="101"/>
      <c r="AR31" s="102"/>
      <c r="AS31" s="103" t="s">
        <v>46</v>
      </c>
      <c r="AT31" s="18"/>
      <c r="AU31" s="18"/>
      <c r="AV31" s="18"/>
      <c r="AW31" s="18"/>
      <c r="AX31" s="5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</row>
    <row r="32" spans="1:80" ht="15.75">
      <c r="A32" s="2"/>
      <c r="B32" s="5"/>
      <c r="C32" s="5"/>
      <c r="D32" s="5"/>
      <c r="E32" s="5"/>
      <c r="F32" s="150"/>
      <c r="G32" s="41"/>
      <c r="H32" s="41"/>
      <c r="I32" s="150"/>
      <c r="J32" s="41"/>
      <c r="K32" s="41"/>
      <c r="L32" s="150"/>
      <c r="M32" s="41"/>
      <c r="N32" s="41"/>
      <c r="O32" s="150"/>
      <c r="P32" s="41"/>
      <c r="Q32" s="41"/>
      <c r="R32" s="150"/>
      <c r="S32" s="41"/>
      <c r="T32" s="41"/>
      <c r="U32" s="150"/>
      <c r="V32" s="41"/>
      <c r="W32" s="41"/>
      <c r="X32" s="150"/>
      <c r="Y32" s="41"/>
      <c r="Z32" s="41"/>
      <c r="AA32" s="150"/>
      <c r="AB32" s="41"/>
      <c r="AC32" s="41"/>
      <c r="AD32" s="150"/>
      <c r="AE32" s="41"/>
      <c r="AF32" s="41"/>
      <c r="AG32" s="150"/>
      <c r="AH32" s="150"/>
      <c r="AI32" s="41"/>
      <c r="AJ32" s="150"/>
      <c r="AK32" s="150"/>
      <c r="AL32" s="41"/>
      <c r="AM32" s="68"/>
      <c r="AN32" s="41"/>
      <c r="AO32" s="41"/>
      <c r="AP32" s="18"/>
      <c r="AQ32" s="18"/>
      <c r="AR32" s="17"/>
      <c r="AS32" s="82"/>
      <c r="AT32" s="18"/>
      <c r="AU32" s="18"/>
      <c r="AV32" s="18"/>
      <c r="AW32" s="38"/>
      <c r="AX32" s="5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</row>
    <row r="33" spans="1:80" ht="16.5" thickBot="1">
      <c r="A33" s="2" t="s">
        <v>85</v>
      </c>
      <c r="B33" s="5"/>
      <c r="C33" s="5"/>
      <c r="D33" s="5"/>
      <c r="E33" s="5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69"/>
      <c r="AN33" s="41"/>
      <c r="AO33" s="41"/>
      <c r="AP33" s="31"/>
      <c r="AQ33" s="31"/>
      <c r="AR33" s="140"/>
      <c r="AS33" s="81" t="s">
        <v>47</v>
      </c>
      <c r="AT33" s="31"/>
      <c r="AU33" s="31"/>
      <c r="AV33" s="31"/>
      <c r="AW33" s="38"/>
      <c r="AX33" s="5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</row>
    <row r="34" spans="1:80" ht="15.75">
      <c r="A34" s="84" t="s">
        <v>86</v>
      </c>
      <c r="B34" s="140"/>
      <c r="C34" s="37"/>
      <c r="D34" s="37"/>
      <c r="E34" s="75"/>
      <c r="F34" s="45">
        <f>SUM(F35:F36)</f>
        <v>1580</v>
      </c>
      <c r="G34" s="46">
        <f>SUM(G35:G36)</f>
        <v>37</v>
      </c>
      <c r="H34" s="149">
        <f>+SUM(F34:G34)</f>
        <v>1617</v>
      </c>
      <c r="I34" s="45">
        <f>SUM(I35:I36)</f>
        <v>2151</v>
      </c>
      <c r="J34" s="46">
        <f>SUM(J35:J36)</f>
        <v>33</v>
      </c>
      <c r="K34" s="149">
        <f>+SUM(I34:J34)</f>
        <v>2184</v>
      </c>
      <c r="L34" s="45">
        <f>SUM(L35:L36)</f>
        <v>2304</v>
      </c>
      <c r="M34" s="46">
        <f>SUM(M35:M36)</f>
        <v>30</v>
      </c>
      <c r="N34" s="149">
        <f>+SUM(L34:M34)</f>
        <v>2334</v>
      </c>
      <c r="O34" s="45">
        <f>SUM(O35:O36)</f>
        <v>2368</v>
      </c>
      <c r="P34" s="46">
        <f>SUM(P35:P36)</f>
        <v>29</v>
      </c>
      <c r="Q34" s="149">
        <f>+SUM(O34:P34)</f>
        <v>2397</v>
      </c>
      <c r="R34" s="45">
        <f>SUM(R35:R36)</f>
        <v>2300</v>
      </c>
      <c r="S34" s="46">
        <f>SUM(S35:S36)</f>
        <v>32</v>
      </c>
      <c r="T34" s="149">
        <f>+SUM(R34:S34)</f>
        <v>2332</v>
      </c>
      <c r="U34" s="45">
        <f>SUM(U35:U36)</f>
        <v>2040</v>
      </c>
      <c r="V34" s="46">
        <f>SUM(V35:V36)</f>
        <v>28</v>
      </c>
      <c r="W34" s="149">
        <f>+SUM(U34:V34)</f>
        <v>2068</v>
      </c>
      <c r="X34" s="45">
        <f>SUM(X35:X36)</f>
        <v>1899</v>
      </c>
      <c r="Y34" s="46">
        <f>SUM(Y35:Y36)</f>
        <v>22</v>
      </c>
      <c r="Z34" s="149">
        <f>+SUM(X34:Y34)</f>
        <v>1921</v>
      </c>
      <c r="AA34" s="45">
        <f>SUM(AA35:AA36)</f>
        <v>1719</v>
      </c>
      <c r="AB34" s="46">
        <f>SUM(AB35:AB36)</f>
        <v>18</v>
      </c>
      <c r="AC34" s="149">
        <f>+SUM(AA34:AB34)</f>
        <v>1737</v>
      </c>
      <c r="AD34" s="45">
        <f>SUM(AD35:AD36)</f>
        <v>1557</v>
      </c>
      <c r="AE34" s="46">
        <f>SUM(AE35:AE36)</f>
        <v>14</v>
      </c>
      <c r="AF34" s="149">
        <f>+SUM(AD34:AE34)</f>
        <v>1571</v>
      </c>
      <c r="AG34" s="45">
        <f>SUM(AG35:AG36)</f>
        <v>1404</v>
      </c>
      <c r="AH34" s="46">
        <f>SUM(AH35:AH36)</f>
        <v>11</v>
      </c>
      <c r="AI34" s="149">
        <f>+SUM(AG34:AH34)</f>
        <v>1415</v>
      </c>
      <c r="AJ34" s="45">
        <f>SUM(AJ35:AJ36)</f>
        <v>1233</v>
      </c>
      <c r="AK34" s="46">
        <f>SUM(AK35:AK36)</f>
        <v>8</v>
      </c>
      <c r="AL34" s="149">
        <f>+SUM(AJ34:AK34)</f>
        <v>1241</v>
      </c>
      <c r="AM34" s="45">
        <f>SUM(AM35:AM36)</f>
        <v>1233</v>
      </c>
      <c r="AN34" s="46">
        <f>SUM(AN35:AN36)</f>
        <v>8</v>
      </c>
      <c r="AO34" s="149">
        <f>+SUM(AM34:AN34)</f>
        <v>1241</v>
      </c>
      <c r="AP34" s="18"/>
      <c r="AQ34" s="18"/>
      <c r="AR34" s="140"/>
      <c r="AS34" s="81" t="s">
        <v>48</v>
      </c>
      <c r="AT34" s="18"/>
      <c r="AU34" s="18"/>
      <c r="AV34" s="18"/>
      <c r="AW34" s="38"/>
      <c r="AX34" s="5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</row>
    <row r="35" spans="1:80" ht="15">
      <c r="A35" s="20"/>
      <c r="B35" s="5"/>
      <c r="C35" s="21" t="s">
        <v>8</v>
      </c>
      <c r="D35" s="22"/>
      <c r="E35" s="23"/>
      <c r="F35" s="51">
        <f>+F31-F36</f>
        <v>1250</v>
      </c>
      <c r="G35" s="52">
        <f>+G31-G36</f>
        <v>34</v>
      </c>
      <c r="H35" s="156">
        <f aca="true" t="shared" si="12" ref="H35:H40">SUM(F35:G35)</f>
        <v>1284</v>
      </c>
      <c r="I35" s="51">
        <f>+I31-I36</f>
        <v>1784</v>
      </c>
      <c r="J35" s="52">
        <f>+J31-J36</f>
        <v>28</v>
      </c>
      <c r="K35" s="156">
        <f aca="true" t="shared" si="13" ref="K35:K40">SUM(I35:J35)</f>
        <v>1812</v>
      </c>
      <c r="L35" s="51">
        <f>+L31-L36</f>
        <v>1940</v>
      </c>
      <c r="M35" s="52">
        <f>+M31-M36</f>
        <v>27</v>
      </c>
      <c r="N35" s="156">
        <f aca="true" t="shared" si="14" ref="N35:N40">SUM(L35:M35)</f>
        <v>1967</v>
      </c>
      <c r="O35" s="51">
        <f>+O31-O36</f>
        <v>1967</v>
      </c>
      <c r="P35" s="52">
        <f>+P31-P36</f>
        <v>25</v>
      </c>
      <c r="Q35" s="156">
        <f aca="true" t="shared" si="15" ref="Q35:Q40">SUM(O35:P35)</f>
        <v>1992</v>
      </c>
      <c r="R35" s="51">
        <f>+R31-R36</f>
        <v>1918</v>
      </c>
      <c r="S35" s="52">
        <f>+S31-S36</f>
        <v>29</v>
      </c>
      <c r="T35" s="156">
        <f aca="true" t="shared" si="16" ref="T35:T40">SUM(R35:S35)</f>
        <v>1947</v>
      </c>
      <c r="U35" s="51">
        <f>+U31-U36</f>
        <v>1694</v>
      </c>
      <c r="V35" s="52">
        <f>+V31-V36</f>
        <v>24</v>
      </c>
      <c r="W35" s="156">
        <f aca="true" t="shared" si="17" ref="W35:W40">SUM(U35:V35)</f>
        <v>1718</v>
      </c>
      <c r="X35" s="51">
        <f>+X31-X36</f>
        <v>1563</v>
      </c>
      <c r="Y35" s="52">
        <f>+Y31-Y36</f>
        <v>19</v>
      </c>
      <c r="Z35" s="156">
        <f aca="true" t="shared" si="18" ref="Z35:Z40">SUM(X35:Y35)</f>
        <v>1582</v>
      </c>
      <c r="AA35" s="51">
        <f>+AA31-AA36</f>
        <v>1389</v>
      </c>
      <c r="AB35" s="52">
        <f>+AB31-AB36</f>
        <v>16</v>
      </c>
      <c r="AC35" s="156">
        <f aca="true" t="shared" si="19" ref="AC35:AC40">SUM(AA35:AB35)</f>
        <v>1405</v>
      </c>
      <c r="AD35" s="51">
        <f>+AD31-AD36</f>
        <v>1230</v>
      </c>
      <c r="AE35" s="52">
        <f>+AE31-AE36</f>
        <v>12</v>
      </c>
      <c r="AF35" s="156">
        <f aca="true" t="shared" si="20" ref="AF35:AF40">SUM(AD35:AE35)</f>
        <v>1242</v>
      </c>
      <c r="AG35" s="51">
        <f>+AG31-AG36</f>
        <v>1123</v>
      </c>
      <c r="AH35" s="52">
        <f>+AH31-AH36</f>
        <v>9</v>
      </c>
      <c r="AI35" s="156">
        <f aca="true" t="shared" si="21" ref="AI35:AI40">SUM(AG35:AH35)</f>
        <v>1132</v>
      </c>
      <c r="AJ35" s="51">
        <f>+AJ31-AJ36</f>
        <v>967</v>
      </c>
      <c r="AK35" s="52">
        <f>+AK31-AK36</f>
        <v>7</v>
      </c>
      <c r="AL35" s="156">
        <f aca="true" t="shared" si="22" ref="AL35:AL40">SUM(AJ35:AK35)</f>
        <v>974</v>
      </c>
      <c r="AM35" s="51">
        <f>+AM31-AM36</f>
        <v>967</v>
      </c>
      <c r="AN35" s="52">
        <f>+AN31-AN36</f>
        <v>7</v>
      </c>
      <c r="AO35" s="156">
        <f aca="true" t="shared" si="23" ref="AO35:AO40">SUM(AM35:AN35)</f>
        <v>974</v>
      </c>
      <c r="AP35" s="97"/>
      <c r="AQ35" s="104"/>
      <c r="AR35" s="98" t="s">
        <v>8</v>
      </c>
      <c r="AS35" s="82"/>
      <c r="AT35" s="18"/>
      <c r="AU35" s="18"/>
      <c r="AV35" s="18"/>
      <c r="AW35" s="38"/>
      <c r="AX35" s="5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</row>
    <row r="36" spans="1:95" ht="15">
      <c r="A36" s="20"/>
      <c r="B36" s="5"/>
      <c r="C36" s="25" t="s">
        <v>10</v>
      </c>
      <c r="D36" s="5"/>
      <c r="E36" s="12"/>
      <c r="F36" s="60">
        <v>330</v>
      </c>
      <c r="G36" s="61">
        <v>3</v>
      </c>
      <c r="H36" s="62">
        <f t="shared" si="12"/>
        <v>333</v>
      </c>
      <c r="I36" s="60">
        <v>367</v>
      </c>
      <c r="J36" s="61">
        <v>5</v>
      </c>
      <c r="K36" s="62">
        <f t="shared" si="13"/>
        <v>372</v>
      </c>
      <c r="L36" s="60">
        <v>364</v>
      </c>
      <c r="M36" s="61">
        <v>3</v>
      </c>
      <c r="N36" s="62">
        <f t="shared" si="14"/>
        <v>367</v>
      </c>
      <c r="O36" s="60">
        <v>401</v>
      </c>
      <c r="P36" s="61">
        <v>4</v>
      </c>
      <c r="Q36" s="62">
        <f t="shared" si="15"/>
        <v>405</v>
      </c>
      <c r="R36" s="60">
        <v>382</v>
      </c>
      <c r="S36" s="61">
        <v>3</v>
      </c>
      <c r="T36" s="62">
        <f t="shared" si="16"/>
        <v>385</v>
      </c>
      <c r="U36" s="60">
        <v>346</v>
      </c>
      <c r="V36" s="61">
        <v>4</v>
      </c>
      <c r="W36" s="62">
        <f t="shared" si="17"/>
        <v>350</v>
      </c>
      <c r="X36" s="60">
        <v>336</v>
      </c>
      <c r="Y36" s="61">
        <v>3</v>
      </c>
      <c r="Z36" s="62">
        <f t="shared" si="18"/>
        <v>339</v>
      </c>
      <c r="AA36" s="60">
        <v>330</v>
      </c>
      <c r="AB36" s="61">
        <v>2</v>
      </c>
      <c r="AC36" s="62">
        <f t="shared" si="19"/>
        <v>332</v>
      </c>
      <c r="AD36" s="60">
        <v>327</v>
      </c>
      <c r="AE36" s="61">
        <v>2</v>
      </c>
      <c r="AF36" s="63">
        <f t="shared" si="20"/>
        <v>329</v>
      </c>
      <c r="AG36" s="60">
        <v>281</v>
      </c>
      <c r="AH36" s="61">
        <v>2</v>
      </c>
      <c r="AI36" s="62">
        <f t="shared" si="21"/>
        <v>283</v>
      </c>
      <c r="AJ36" s="60">
        <v>266</v>
      </c>
      <c r="AK36" s="61">
        <v>1</v>
      </c>
      <c r="AL36" s="62">
        <f t="shared" si="22"/>
        <v>267</v>
      </c>
      <c r="AM36" s="60">
        <v>266</v>
      </c>
      <c r="AN36" s="61">
        <v>1</v>
      </c>
      <c r="AO36" s="62">
        <f t="shared" si="23"/>
        <v>267</v>
      </c>
      <c r="AP36" s="105"/>
      <c r="AQ36" s="106"/>
      <c r="AR36" s="107" t="s">
        <v>10</v>
      </c>
      <c r="AS36" s="85"/>
      <c r="AT36" s="64"/>
      <c r="AU36" s="64"/>
      <c r="AV36" s="64"/>
      <c r="AW36" s="65"/>
      <c r="AX36" s="34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</row>
    <row r="37" spans="1:119" ht="15.75">
      <c r="A37" s="2" t="s">
        <v>87</v>
      </c>
      <c r="B37" s="1"/>
      <c r="C37" s="30"/>
      <c r="D37" s="30"/>
      <c r="E37" s="72"/>
      <c r="F37" s="51">
        <v>0</v>
      </c>
      <c r="G37" s="52">
        <v>0</v>
      </c>
      <c r="H37" s="156">
        <f t="shared" si="12"/>
        <v>0</v>
      </c>
      <c r="I37" s="51">
        <v>0</v>
      </c>
      <c r="J37" s="52">
        <v>0</v>
      </c>
      <c r="K37" s="156">
        <f t="shared" si="13"/>
        <v>0</v>
      </c>
      <c r="L37" s="51">
        <v>0</v>
      </c>
      <c r="M37" s="52">
        <v>0</v>
      </c>
      <c r="N37" s="156">
        <f t="shared" si="14"/>
        <v>0</v>
      </c>
      <c r="O37" s="51">
        <v>0</v>
      </c>
      <c r="P37" s="52">
        <v>0</v>
      </c>
      <c r="Q37" s="156">
        <f t="shared" si="15"/>
        <v>0</v>
      </c>
      <c r="R37" s="51">
        <v>0</v>
      </c>
      <c r="S37" s="52">
        <v>0</v>
      </c>
      <c r="T37" s="156">
        <f t="shared" si="16"/>
        <v>0</v>
      </c>
      <c r="U37" s="51">
        <v>0</v>
      </c>
      <c r="V37" s="52">
        <v>0</v>
      </c>
      <c r="W37" s="156">
        <f t="shared" si="17"/>
        <v>0</v>
      </c>
      <c r="X37" s="51">
        <v>0</v>
      </c>
      <c r="Y37" s="52">
        <v>0</v>
      </c>
      <c r="Z37" s="156">
        <f t="shared" si="18"/>
        <v>0</v>
      </c>
      <c r="AA37" s="51">
        <v>0</v>
      </c>
      <c r="AB37" s="52">
        <v>0</v>
      </c>
      <c r="AC37" s="156">
        <f t="shared" si="19"/>
        <v>0</v>
      </c>
      <c r="AD37" s="51">
        <v>0</v>
      </c>
      <c r="AE37" s="52">
        <v>0</v>
      </c>
      <c r="AF37" s="157">
        <f t="shared" si="20"/>
        <v>0</v>
      </c>
      <c r="AG37" s="51">
        <v>0</v>
      </c>
      <c r="AH37" s="52">
        <v>0</v>
      </c>
      <c r="AI37" s="156">
        <f t="shared" si="21"/>
        <v>0</v>
      </c>
      <c r="AJ37" s="51">
        <v>0</v>
      </c>
      <c r="AK37" s="52">
        <v>0</v>
      </c>
      <c r="AL37" s="156">
        <f t="shared" si="22"/>
        <v>0</v>
      </c>
      <c r="AM37" s="51">
        <v>0</v>
      </c>
      <c r="AN37" s="52">
        <v>0</v>
      </c>
      <c r="AO37" s="156">
        <f t="shared" si="23"/>
        <v>0</v>
      </c>
      <c r="AP37" s="17"/>
      <c r="AQ37" s="17"/>
      <c r="AR37" s="140"/>
      <c r="AS37" s="81" t="s">
        <v>13</v>
      </c>
      <c r="AT37" s="17"/>
      <c r="AU37" s="17"/>
      <c r="AV37" s="17"/>
      <c r="AW37" s="38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140"/>
      <c r="CD37" s="140"/>
      <c r="CE37" s="140"/>
      <c r="CF37" s="140"/>
      <c r="CG37" s="140"/>
      <c r="CH37" s="140"/>
      <c r="CI37" s="140"/>
      <c r="CJ37" s="140"/>
      <c r="CK37" s="140"/>
      <c r="CL37" s="140"/>
      <c r="CM37" s="140"/>
      <c r="CN37" s="140"/>
      <c r="CO37" s="140"/>
      <c r="CP37" s="140"/>
      <c r="CQ37" s="140"/>
      <c r="CR37" s="140"/>
      <c r="CS37" s="140"/>
      <c r="CT37" s="140"/>
      <c r="CU37" s="140"/>
      <c r="CV37" s="140"/>
      <c r="CW37" s="140"/>
      <c r="CX37" s="140"/>
      <c r="CY37" s="140"/>
      <c r="CZ37" s="140"/>
      <c r="DA37" s="140"/>
      <c r="DB37" s="140"/>
      <c r="DC37" s="140"/>
      <c r="DD37" s="140"/>
      <c r="DE37" s="140"/>
      <c r="DF37" s="140"/>
      <c r="DG37" s="140"/>
      <c r="DH37" s="140"/>
      <c r="DI37" s="140"/>
      <c r="DJ37" s="140"/>
      <c r="DK37" s="140"/>
      <c r="DL37" s="140"/>
      <c r="DM37" s="140"/>
      <c r="DN37" s="140"/>
      <c r="DO37" s="140"/>
    </row>
    <row r="38" spans="1:119" ht="15.75">
      <c r="A38" s="2" t="s">
        <v>34</v>
      </c>
      <c r="B38" s="70"/>
      <c r="C38" s="70"/>
      <c r="D38" s="70"/>
      <c r="E38" s="71"/>
      <c r="F38" s="58">
        <v>0</v>
      </c>
      <c r="G38" s="59">
        <v>0</v>
      </c>
      <c r="H38" s="62">
        <f t="shared" si="12"/>
        <v>0</v>
      </c>
      <c r="I38" s="58">
        <v>0</v>
      </c>
      <c r="J38" s="59">
        <v>0</v>
      </c>
      <c r="K38" s="62">
        <f t="shared" si="13"/>
        <v>0</v>
      </c>
      <c r="L38" s="58">
        <v>0</v>
      </c>
      <c r="M38" s="59">
        <v>0</v>
      </c>
      <c r="N38" s="62">
        <f t="shared" si="14"/>
        <v>0</v>
      </c>
      <c r="O38" s="58">
        <v>0</v>
      </c>
      <c r="P38" s="59">
        <v>0</v>
      </c>
      <c r="Q38" s="62">
        <f t="shared" si="15"/>
        <v>0</v>
      </c>
      <c r="R38" s="58">
        <v>0</v>
      </c>
      <c r="S38" s="59">
        <v>0</v>
      </c>
      <c r="T38" s="62">
        <f t="shared" si="16"/>
        <v>0</v>
      </c>
      <c r="U38" s="58">
        <v>0</v>
      </c>
      <c r="V38" s="59">
        <v>0</v>
      </c>
      <c r="W38" s="62">
        <f t="shared" si="17"/>
        <v>0</v>
      </c>
      <c r="X38" s="58">
        <v>0</v>
      </c>
      <c r="Y38" s="59">
        <v>0</v>
      </c>
      <c r="Z38" s="62">
        <f t="shared" si="18"/>
        <v>0</v>
      </c>
      <c r="AA38" s="58">
        <v>0</v>
      </c>
      <c r="AB38" s="59">
        <v>0</v>
      </c>
      <c r="AC38" s="62">
        <f t="shared" si="19"/>
        <v>0</v>
      </c>
      <c r="AD38" s="58">
        <v>0</v>
      </c>
      <c r="AE38" s="59">
        <v>0</v>
      </c>
      <c r="AF38" s="63">
        <f t="shared" si="20"/>
        <v>0</v>
      </c>
      <c r="AG38" s="58">
        <v>0</v>
      </c>
      <c r="AH38" s="59">
        <v>0</v>
      </c>
      <c r="AI38" s="62">
        <f t="shared" si="21"/>
        <v>0</v>
      </c>
      <c r="AJ38" s="58">
        <v>0</v>
      </c>
      <c r="AK38" s="59">
        <v>0</v>
      </c>
      <c r="AL38" s="62">
        <f t="shared" si="22"/>
        <v>0</v>
      </c>
      <c r="AM38" s="58">
        <v>0</v>
      </c>
      <c r="AN38" s="59">
        <v>0</v>
      </c>
      <c r="AO38" s="62">
        <f t="shared" si="23"/>
        <v>0</v>
      </c>
      <c r="AP38" s="17"/>
      <c r="AQ38" s="17"/>
      <c r="AR38" s="140"/>
      <c r="AS38" s="81" t="s">
        <v>93</v>
      </c>
      <c r="AT38" s="17"/>
      <c r="AU38" s="17"/>
      <c r="AV38" s="17"/>
      <c r="AW38" s="38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140"/>
      <c r="CD38" s="140"/>
      <c r="CE38" s="140"/>
      <c r="CF38" s="140"/>
      <c r="CG38" s="140"/>
      <c r="CH38" s="140"/>
      <c r="CI38" s="140"/>
      <c r="CJ38" s="140"/>
      <c r="CK38" s="140"/>
      <c r="CL38" s="140"/>
      <c r="CM38" s="140"/>
      <c r="CN38" s="140"/>
      <c r="CO38" s="140"/>
      <c r="CP38" s="140"/>
      <c r="CQ38" s="140"/>
      <c r="CR38" s="140"/>
      <c r="CS38" s="140"/>
      <c r="CT38" s="140"/>
      <c r="CU38" s="140"/>
      <c r="CV38" s="140"/>
      <c r="CW38" s="140"/>
      <c r="CX38" s="140"/>
      <c r="CY38" s="140"/>
      <c r="CZ38" s="140"/>
      <c r="DA38" s="140"/>
      <c r="DB38" s="140"/>
      <c r="DC38" s="140"/>
      <c r="DD38" s="140"/>
      <c r="DE38" s="140"/>
      <c r="DF38" s="140"/>
      <c r="DG38" s="140"/>
      <c r="DH38" s="140"/>
      <c r="DI38" s="140"/>
      <c r="DJ38" s="140"/>
      <c r="DK38" s="140"/>
      <c r="DL38" s="140"/>
      <c r="DM38" s="140"/>
      <c r="DN38" s="140"/>
      <c r="DO38" s="140"/>
    </row>
    <row r="39" spans="1:80" ht="16.5" thickBot="1">
      <c r="A39" s="2" t="s">
        <v>88</v>
      </c>
      <c r="B39" s="73"/>
      <c r="C39" s="1"/>
      <c r="D39" s="1"/>
      <c r="E39" s="3"/>
      <c r="F39" s="60">
        <v>102</v>
      </c>
      <c r="G39" s="61">
        <v>0</v>
      </c>
      <c r="H39" s="62">
        <f t="shared" si="12"/>
        <v>102</v>
      </c>
      <c r="I39" s="60">
        <v>164</v>
      </c>
      <c r="J39" s="61">
        <v>1</v>
      </c>
      <c r="K39" s="62">
        <f t="shared" si="13"/>
        <v>165</v>
      </c>
      <c r="L39" s="60">
        <v>168</v>
      </c>
      <c r="M39" s="61">
        <v>1</v>
      </c>
      <c r="N39" s="62">
        <f t="shared" si="14"/>
        <v>169</v>
      </c>
      <c r="O39" s="60">
        <v>160</v>
      </c>
      <c r="P39" s="61">
        <v>1</v>
      </c>
      <c r="Q39" s="62">
        <f t="shared" si="15"/>
        <v>161</v>
      </c>
      <c r="R39" s="60">
        <v>146</v>
      </c>
      <c r="S39" s="61">
        <v>13</v>
      </c>
      <c r="T39" s="62">
        <f t="shared" si="16"/>
        <v>159</v>
      </c>
      <c r="U39" s="60">
        <v>135</v>
      </c>
      <c r="V39" s="61">
        <v>1</v>
      </c>
      <c r="W39" s="62">
        <f t="shared" si="17"/>
        <v>136</v>
      </c>
      <c r="X39" s="60">
        <v>120</v>
      </c>
      <c r="Y39" s="61">
        <v>1</v>
      </c>
      <c r="Z39" s="62">
        <f t="shared" si="18"/>
        <v>121</v>
      </c>
      <c r="AA39" s="60">
        <v>102</v>
      </c>
      <c r="AB39" s="61">
        <v>0</v>
      </c>
      <c r="AC39" s="62">
        <f t="shared" si="19"/>
        <v>102</v>
      </c>
      <c r="AD39" s="60">
        <v>79</v>
      </c>
      <c r="AE39" s="61">
        <v>0</v>
      </c>
      <c r="AF39" s="63">
        <f t="shared" si="20"/>
        <v>79</v>
      </c>
      <c r="AG39" s="60">
        <v>56</v>
      </c>
      <c r="AH39" s="61">
        <v>0</v>
      </c>
      <c r="AI39" s="62">
        <f t="shared" si="21"/>
        <v>56</v>
      </c>
      <c r="AJ39" s="60">
        <v>45</v>
      </c>
      <c r="AK39" s="61">
        <v>0</v>
      </c>
      <c r="AL39" s="62">
        <f t="shared" si="22"/>
        <v>45</v>
      </c>
      <c r="AM39" s="60">
        <v>45</v>
      </c>
      <c r="AN39" s="61">
        <v>0</v>
      </c>
      <c r="AO39" s="62">
        <f t="shared" si="23"/>
        <v>45</v>
      </c>
      <c r="AP39" s="17"/>
      <c r="AQ39" s="17"/>
      <c r="AR39" s="140"/>
      <c r="AS39" s="81" t="s">
        <v>94</v>
      </c>
      <c r="AT39" s="17"/>
      <c r="AU39" s="17"/>
      <c r="AV39" s="17"/>
      <c r="AW39" s="38"/>
      <c r="AX39" s="5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</row>
    <row r="40" spans="1:80" ht="16.5" thickBot="1">
      <c r="A40" s="28" t="s">
        <v>97</v>
      </c>
      <c r="B40" s="29"/>
      <c r="C40" s="29"/>
      <c r="D40" s="29"/>
      <c r="E40" s="74"/>
      <c r="F40" s="39">
        <f>+F34+F37+F39+F38</f>
        <v>1682</v>
      </c>
      <c r="G40" s="40">
        <f>+G34+G37+G39++G38</f>
        <v>37</v>
      </c>
      <c r="H40" s="144">
        <f t="shared" si="12"/>
        <v>1719</v>
      </c>
      <c r="I40" s="39">
        <f>+I34+I37+I39+I38</f>
        <v>2315</v>
      </c>
      <c r="J40" s="40">
        <v>34</v>
      </c>
      <c r="K40" s="144">
        <f t="shared" si="13"/>
        <v>2349</v>
      </c>
      <c r="L40" s="39">
        <f>+L34+L37+L39+L38</f>
        <v>2472</v>
      </c>
      <c r="M40" s="40">
        <f>+M34+M37+M39++M38</f>
        <v>31</v>
      </c>
      <c r="N40" s="144">
        <f t="shared" si="14"/>
        <v>2503</v>
      </c>
      <c r="O40" s="39">
        <f>+O34+O37+O39+O38</f>
        <v>2528</v>
      </c>
      <c r="P40" s="40">
        <f>+P34+P37+P39++P38</f>
        <v>30</v>
      </c>
      <c r="Q40" s="144">
        <f t="shared" si="15"/>
        <v>2558</v>
      </c>
      <c r="R40" s="39">
        <f>+R34+R37+R39+R38</f>
        <v>2446</v>
      </c>
      <c r="S40" s="40">
        <f>+S34+S37+S39++S38</f>
        <v>45</v>
      </c>
      <c r="T40" s="144">
        <f t="shared" si="16"/>
        <v>2491</v>
      </c>
      <c r="U40" s="39">
        <f>+U34+U37+U39+U38</f>
        <v>2175</v>
      </c>
      <c r="V40" s="40">
        <f>+V34+V37+V39++V38</f>
        <v>29</v>
      </c>
      <c r="W40" s="144">
        <f t="shared" si="17"/>
        <v>2204</v>
      </c>
      <c r="X40" s="39">
        <f>+X34+X37+X39+X38</f>
        <v>2019</v>
      </c>
      <c r="Y40" s="40">
        <f>+Y34+Y37+Y39++Y38</f>
        <v>23</v>
      </c>
      <c r="Z40" s="144">
        <f t="shared" si="18"/>
        <v>2042</v>
      </c>
      <c r="AA40" s="39">
        <f>+AA34+AA37+AA39+AA38</f>
        <v>1821</v>
      </c>
      <c r="AB40" s="40">
        <f>+AB34+AB37+AB39++AB38</f>
        <v>18</v>
      </c>
      <c r="AC40" s="144">
        <f t="shared" si="19"/>
        <v>1839</v>
      </c>
      <c r="AD40" s="39">
        <f>+AD34+AD37+AD39+AD38</f>
        <v>1636</v>
      </c>
      <c r="AE40" s="40">
        <f>+AE34+AE37+AE39++AE38</f>
        <v>14</v>
      </c>
      <c r="AF40" s="146">
        <f t="shared" si="20"/>
        <v>1650</v>
      </c>
      <c r="AG40" s="39">
        <f>+AG34+AG37+AG39+AG38</f>
        <v>1460</v>
      </c>
      <c r="AH40" s="40">
        <f>+AH34+AH37+AH39++AH38</f>
        <v>11</v>
      </c>
      <c r="AI40" s="144">
        <f t="shared" si="21"/>
        <v>1471</v>
      </c>
      <c r="AJ40" s="39">
        <f>+AJ34+AJ37+AJ39+AJ38</f>
        <v>1278</v>
      </c>
      <c r="AK40" s="40">
        <f>+AK34+AK37+AK39++AK38</f>
        <v>8</v>
      </c>
      <c r="AL40" s="144">
        <f t="shared" si="22"/>
        <v>1286</v>
      </c>
      <c r="AM40" s="39">
        <f>+AM34+AM37+AM39+AM38</f>
        <v>1278</v>
      </c>
      <c r="AN40" s="40">
        <f>+AN34+AN37+AN39++AN38</f>
        <v>8</v>
      </c>
      <c r="AO40" s="144">
        <f t="shared" si="23"/>
        <v>1286</v>
      </c>
      <c r="AP40" s="86"/>
      <c r="AQ40" s="86"/>
      <c r="AR40" s="162"/>
      <c r="AS40" s="87" t="s">
        <v>95</v>
      </c>
      <c r="AT40" s="17"/>
      <c r="AU40" s="17"/>
      <c r="AV40" s="17"/>
      <c r="AW40" s="38"/>
      <c r="AX40" s="5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</row>
    <row r="41" spans="1:24" s="66" customFormat="1" ht="12.75" customHeight="1">
      <c r="A41" s="110" t="s">
        <v>69</v>
      </c>
      <c r="B41" s="77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</row>
    <row r="42" spans="1:24" s="66" customFormat="1" ht="12.75" customHeight="1">
      <c r="A42" s="77" t="s">
        <v>71</v>
      </c>
      <c r="B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</row>
    <row r="43" spans="1:24" s="66" customFormat="1" ht="15">
      <c r="A43" s="77" t="s">
        <v>11</v>
      </c>
      <c r="B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</row>
    <row r="44" s="77" customFormat="1" ht="12" customHeight="1">
      <c r="A44" s="77" t="s">
        <v>98</v>
      </c>
    </row>
    <row r="45" spans="1:24" s="66" customFormat="1" ht="15">
      <c r="A45" s="77" t="s">
        <v>89</v>
      </c>
      <c r="D45" s="77"/>
      <c r="E45" s="77"/>
      <c r="F45" s="77"/>
      <c r="G45" s="77"/>
      <c r="H45" s="77"/>
      <c r="I45" s="77"/>
      <c r="J45" s="77"/>
      <c r="K45" s="77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</row>
    <row r="46" s="66" customFormat="1" ht="15">
      <c r="A46" s="77" t="s">
        <v>70</v>
      </c>
    </row>
    <row r="47" s="66" customFormat="1" ht="15"/>
    <row r="48" spans="3:33" s="66" customFormat="1" ht="15">
      <c r="C48" s="108"/>
      <c r="E48" s="108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</row>
    <row r="49" spans="3:33" s="66" customFormat="1" ht="15">
      <c r="C49" s="109"/>
      <c r="E49" s="109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8"/>
      <c r="AF49" s="78"/>
      <c r="AG49" s="78"/>
    </row>
    <row r="50" spans="2:30" s="66" customFormat="1" ht="15">
      <c r="B50" s="108"/>
      <c r="C50" s="108"/>
      <c r="D50" s="108"/>
      <c r="E50" s="108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</row>
    <row r="51" spans="3:25" s="66" customFormat="1" ht="15"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</row>
    <row r="52" s="66" customFormat="1" ht="15"/>
    <row r="53" spans="4:50" s="163" customFormat="1" ht="18">
      <c r="D53" s="76"/>
      <c r="AI53" s="164"/>
      <c r="AL53" s="164"/>
      <c r="AP53" s="164"/>
      <c r="AQ53" s="164"/>
      <c r="AR53" s="164"/>
      <c r="AS53" s="164"/>
      <c r="AT53" s="164"/>
      <c r="AU53" s="164"/>
      <c r="AV53" s="164"/>
      <c r="AW53" s="164"/>
      <c r="AX53" s="164"/>
    </row>
    <row r="54" spans="35:50" s="163" customFormat="1" ht="12.75">
      <c r="AI54" s="164"/>
      <c r="AL54" s="164"/>
      <c r="AP54" s="164"/>
      <c r="AQ54" s="164"/>
      <c r="AR54" s="164"/>
      <c r="AS54" s="164"/>
      <c r="AT54" s="164"/>
      <c r="AU54" s="164"/>
      <c r="AV54" s="164"/>
      <c r="AW54" s="164"/>
      <c r="AX54" s="164"/>
    </row>
    <row r="55" spans="35:50" s="163" customFormat="1" ht="12.75">
      <c r="AI55" s="164"/>
      <c r="AL55" s="164"/>
      <c r="AP55" s="164"/>
      <c r="AQ55" s="164"/>
      <c r="AR55" s="164"/>
      <c r="AS55" s="164"/>
      <c r="AT55" s="164"/>
      <c r="AU55" s="164"/>
      <c r="AV55" s="164"/>
      <c r="AW55" s="164"/>
      <c r="AX55" s="164"/>
    </row>
    <row r="56" spans="35:50" s="163" customFormat="1" ht="12.75">
      <c r="AI56" s="164"/>
      <c r="AL56" s="164"/>
      <c r="AP56" s="164"/>
      <c r="AQ56" s="164"/>
      <c r="AR56" s="164"/>
      <c r="AS56" s="164"/>
      <c r="AT56" s="164"/>
      <c r="AU56" s="164"/>
      <c r="AV56" s="164"/>
      <c r="AW56" s="164"/>
      <c r="AX56" s="164"/>
    </row>
    <row r="57" spans="35:50" s="163" customFormat="1" ht="12.75">
      <c r="AI57" s="164"/>
      <c r="AL57" s="164"/>
      <c r="AP57" s="164"/>
      <c r="AQ57" s="164"/>
      <c r="AR57" s="164"/>
      <c r="AS57" s="164"/>
      <c r="AT57" s="164"/>
      <c r="AU57" s="164"/>
      <c r="AV57" s="164"/>
      <c r="AW57" s="164"/>
      <c r="AX57" s="164"/>
    </row>
    <row r="58" spans="35:50" s="163" customFormat="1" ht="12.75">
      <c r="AI58" s="164"/>
      <c r="AL58" s="164"/>
      <c r="AP58" s="164"/>
      <c r="AQ58" s="164"/>
      <c r="AR58" s="164"/>
      <c r="AS58" s="164"/>
      <c r="AT58" s="164"/>
      <c r="AU58" s="164"/>
      <c r="AV58" s="164"/>
      <c r="AW58" s="164"/>
      <c r="AX58" s="164"/>
    </row>
    <row r="59" spans="35:50" s="163" customFormat="1" ht="12.75">
      <c r="AI59" s="164"/>
      <c r="AL59" s="164"/>
      <c r="AP59" s="164"/>
      <c r="AQ59" s="164"/>
      <c r="AR59" s="164"/>
      <c r="AS59" s="164"/>
      <c r="AT59" s="164"/>
      <c r="AU59" s="164"/>
      <c r="AV59" s="164"/>
      <c r="AW59" s="164"/>
      <c r="AX59" s="164"/>
    </row>
    <row r="60" spans="35:50" s="163" customFormat="1" ht="12.75">
      <c r="AI60" s="164"/>
      <c r="AL60" s="164"/>
      <c r="AP60" s="164"/>
      <c r="AQ60" s="164"/>
      <c r="AR60" s="164"/>
      <c r="AS60" s="164"/>
      <c r="AT60" s="164"/>
      <c r="AU60" s="164"/>
      <c r="AV60" s="164"/>
      <c r="AW60" s="164"/>
      <c r="AX60" s="164"/>
    </row>
    <row r="61" spans="35:50" s="163" customFormat="1" ht="12.75">
      <c r="AI61" s="164"/>
      <c r="AL61" s="164"/>
      <c r="AP61" s="164"/>
      <c r="AQ61" s="164"/>
      <c r="AR61" s="164"/>
      <c r="AS61" s="164"/>
      <c r="AT61" s="164"/>
      <c r="AU61" s="164"/>
      <c r="AV61" s="164"/>
      <c r="AW61" s="164"/>
      <c r="AX61" s="164"/>
    </row>
    <row r="62" spans="35:50" s="163" customFormat="1" ht="12.75">
      <c r="AI62" s="164"/>
      <c r="AL62" s="164"/>
      <c r="AP62" s="164"/>
      <c r="AQ62" s="164"/>
      <c r="AR62" s="164"/>
      <c r="AS62" s="164"/>
      <c r="AT62" s="164"/>
      <c r="AU62" s="164"/>
      <c r="AV62" s="164"/>
      <c r="AW62" s="164"/>
      <c r="AX62" s="164"/>
    </row>
    <row r="63" spans="35:50" s="163" customFormat="1" ht="12.75">
      <c r="AI63" s="164"/>
      <c r="AL63" s="164"/>
      <c r="AP63" s="164"/>
      <c r="AQ63" s="164"/>
      <c r="AR63" s="164"/>
      <c r="AS63" s="164"/>
      <c r="AT63" s="164"/>
      <c r="AU63" s="164"/>
      <c r="AV63" s="164"/>
      <c r="AW63" s="164"/>
      <c r="AX63" s="164"/>
    </row>
    <row r="64" spans="35:50" s="163" customFormat="1" ht="12.75">
      <c r="AI64" s="164"/>
      <c r="AL64" s="164"/>
      <c r="AP64" s="164"/>
      <c r="AQ64" s="164"/>
      <c r="AR64" s="164"/>
      <c r="AS64" s="164"/>
      <c r="AT64" s="164"/>
      <c r="AU64" s="164"/>
      <c r="AV64" s="164"/>
      <c r="AW64" s="164"/>
      <c r="AX64" s="164"/>
    </row>
    <row r="65" spans="35:50" s="163" customFormat="1" ht="12.75">
      <c r="AI65" s="164"/>
      <c r="AL65" s="164"/>
      <c r="AP65" s="164"/>
      <c r="AQ65" s="164"/>
      <c r="AR65" s="164"/>
      <c r="AS65" s="164"/>
      <c r="AT65" s="164"/>
      <c r="AU65" s="164"/>
      <c r="AV65" s="164"/>
      <c r="AW65" s="164"/>
      <c r="AX65" s="164"/>
    </row>
    <row r="66" spans="35:50" s="163" customFormat="1" ht="12.75">
      <c r="AI66" s="164"/>
      <c r="AL66" s="164"/>
      <c r="AP66" s="164"/>
      <c r="AQ66" s="164"/>
      <c r="AR66" s="164"/>
      <c r="AS66" s="164"/>
      <c r="AT66" s="164"/>
      <c r="AU66" s="164"/>
      <c r="AV66" s="164"/>
      <c r="AW66" s="164"/>
      <c r="AX66" s="164"/>
    </row>
    <row r="67" spans="35:50" s="163" customFormat="1" ht="12.75">
      <c r="AI67" s="164"/>
      <c r="AL67" s="164"/>
      <c r="AP67" s="164"/>
      <c r="AQ67" s="164"/>
      <c r="AR67" s="164"/>
      <c r="AS67" s="164"/>
      <c r="AT67" s="164"/>
      <c r="AU67" s="164"/>
      <c r="AV67" s="164"/>
      <c r="AW67" s="164"/>
      <c r="AX67" s="164"/>
    </row>
    <row r="68" spans="35:50" s="163" customFormat="1" ht="12.75">
      <c r="AI68" s="164"/>
      <c r="AL68" s="164"/>
      <c r="AP68" s="164"/>
      <c r="AQ68" s="164"/>
      <c r="AR68" s="164"/>
      <c r="AS68" s="164"/>
      <c r="AT68" s="164"/>
      <c r="AU68" s="164"/>
      <c r="AV68" s="164"/>
      <c r="AW68" s="164"/>
      <c r="AX68" s="164"/>
    </row>
    <row r="69" spans="35:50" s="163" customFormat="1" ht="12.75">
      <c r="AI69" s="164"/>
      <c r="AL69" s="164"/>
      <c r="AP69" s="164"/>
      <c r="AQ69" s="164"/>
      <c r="AR69" s="164"/>
      <c r="AS69" s="164"/>
      <c r="AT69" s="164"/>
      <c r="AU69" s="164"/>
      <c r="AV69" s="164"/>
      <c r="AW69" s="164"/>
      <c r="AX69" s="164"/>
    </row>
    <row r="70" spans="35:50" s="163" customFormat="1" ht="12.75">
      <c r="AI70" s="164"/>
      <c r="AL70" s="164"/>
      <c r="AP70" s="164"/>
      <c r="AQ70" s="164"/>
      <c r="AR70" s="164"/>
      <c r="AS70" s="164"/>
      <c r="AT70" s="164"/>
      <c r="AU70" s="164"/>
      <c r="AV70" s="164"/>
      <c r="AW70" s="164"/>
      <c r="AX70" s="164"/>
    </row>
    <row r="71" spans="35:50" s="163" customFormat="1" ht="12.75">
      <c r="AI71" s="164"/>
      <c r="AL71" s="164"/>
      <c r="AP71" s="164"/>
      <c r="AQ71" s="164"/>
      <c r="AR71" s="164"/>
      <c r="AS71" s="164"/>
      <c r="AT71" s="164"/>
      <c r="AU71" s="164"/>
      <c r="AV71" s="164"/>
      <c r="AW71" s="164"/>
      <c r="AX71" s="164"/>
    </row>
    <row r="72" spans="35:50" s="163" customFormat="1" ht="12.75">
      <c r="AI72" s="164"/>
      <c r="AL72" s="164"/>
      <c r="AP72" s="164"/>
      <c r="AQ72" s="164"/>
      <c r="AR72" s="164"/>
      <c r="AS72" s="164"/>
      <c r="AT72" s="164"/>
      <c r="AU72" s="164"/>
      <c r="AV72" s="164"/>
      <c r="AW72" s="164"/>
      <c r="AX72" s="164"/>
    </row>
    <row r="73" spans="35:50" s="163" customFormat="1" ht="12.75">
      <c r="AI73" s="164"/>
      <c r="AL73" s="164"/>
      <c r="AP73" s="164"/>
      <c r="AQ73" s="164"/>
      <c r="AR73" s="164"/>
      <c r="AS73" s="164"/>
      <c r="AT73" s="164"/>
      <c r="AU73" s="164"/>
      <c r="AV73" s="164"/>
      <c r="AW73" s="164"/>
      <c r="AX73" s="164"/>
    </row>
    <row r="74" spans="35:50" s="163" customFormat="1" ht="12.75">
      <c r="AI74" s="164"/>
      <c r="AL74" s="164"/>
      <c r="AP74" s="164"/>
      <c r="AQ74" s="164"/>
      <c r="AR74" s="164"/>
      <c r="AS74" s="164"/>
      <c r="AT74" s="164"/>
      <c r="AU74" s="164"/>
      <c r="AV74" s="164"/>
      <c r="AW74" s="164"/>
      <c r="AX74" s="164"/>
    </row>
    <row r="75" spans="35:50" s="163" customFormat="1" ht="12.75">
      <c r="AI75" s="164"/>
      <c r="AL75" s="164"/>
      <c r="AP75" s="164"/>
      <c r="AQ75" s="164"/>
      <c r="AR75" s="164"/>
      <c r="AS75" s="164"/>
      <c r="AT75" s="164"/>
      <c r="AU75" s="164"/>
      <c r="AV75" s="164"/>
      <c r="AW75" s="164"/>
      <c r="AX75" s="164"/>
    </row>
    <row r="76" spans="35:50" s="163" customFormat="1" ht="12.75">
      <c r="AI76" s="164"/>
      <c r="AL76" s="164"/>
      <c r="AP76" s="164"/>
      <c r="AQ76" s="164"/>
      <c r="AR76" s="164"/>
      <c r="AS76" s="164"/>
      <c r="AT76" s="164"/>
      <c r="AU76" s="164"/>
      <c r="AV76" s="164"/>
      <c r="AW76" s="164"/>
      <c r="AX76" s="164"/>
    </row>
    <row r="77" spans="35:50" s="163" customFormat="1" ht="12.75">
      <c r="AI77" s="164"/>
      <c r="AL77" s="164"/>
      <c r="AP77" s="164"/>
      <c r="AQ77" s="164"/>
      <c r="AR77" s="164"/>
      <c r="AS77" s="164"/>
      <c r="AT77" s="164"/>
      <c r="AU77" s="164"/>
      <c r="AV77" s="164"/>
      <c r="AW77" s="164"/>
      <c r="AX77" s="164"/>
    </row>
    <row r="78" spans="35:50" s="163" customFormat="1" ht="12.75">
      <c r="AI78" s="164"/>
      <c r="AL78" s="164"/>
      <c r="AP78" s="164"/>
      <c r="AQ78" s="164"/>
      <c r="AR78" s="164"/>
      <c r="AS78" s="164"/>
      <c r="AT78" s="164"/>
      <c r="AU78" s="164"/>
      <c r="AV78" s="164"/>
      <c r="AW78" s="164"/>
      <c r="AX78" s="164"/>
    </row>
    <row r="79" spans="35:50" s="163" customFormat="1" ht="12.75">
      <c r="AI79" s="164"/>
      <c r="AL79" s="164"/>
      <c r="AP79" s="164"/>
      <c r="AQ79" s="164"/>
      <c r="AR79" s="164"/>
      <c r="AS79" s="164"/>
      <c r="AT79" s="164"/>
      <c r="AU79" s="164"/>
      <c r="AV79" s="164"/>
      <c r="AW79" s="164"/>
      <c r="AX79" s="164"/>
    </row>
    <row r="80" spans="35:50" s="163" customFormat="1" ht="12.75">
      <c r="AI80" s="164"/>
      <c r="AL80" s="164"/>
      <c r="AP80" s="164"/>
      <c r="AQ80" s="164"/>
      <c r="AR80" s="164"/>
      <c r="AS80" s="164"/>
      <c r="AT80" s="164"/>
      <c r="AU80" s="164"/>
      <c r="AV80" s="164"/>
      <c r="AW80" s="164"/>
      <c r="AX80" s="164"/>
    </row>
    <row r="81" spans="35:50" s="163" customFormat="1" ht="12.75">
      <c r="AI81" s="164"/>
      <c r="AL81" s="164"/>
      <c r="AP81" s="164"/>
      <c r="AQ81" s="164"/>
      <c r="AR81" s="164"/>
      <c r="AS81" s="164"/>
      <c r="AT81" s="164"/>
      <c r="AU81" s="164"/>
      <c r="AV81" s="164"/>
      <c r="AW81" s="164"/>
      <c r="AX81" s="164"/>
    </row>
    <row r="82" spans="35:50" s="163" customFormat="1" ht="12.75">
      <c r="AI82" s="164"/>
      <c r="AL82" s="164"/>
      <c r="AP82" s="164"/>
      <c r="AQ82" s="164"/>
      <c r="AR82" s="164"/>
      <c r="AS82" s="164"/>
      <c r="AT82" s="164"/>
      <c r="AU82" s="164"/>
      <c r="AV82" s="164"/>
      <c r="AW82" s="164"/>
      <c r="AX82" s="164"/>
    </row>
    <row r="83" spans="35:50" s="163" customFormat="1" ht="12.75">
      <c r="AI83" s="164"/>
      <c r="AL83" s="164"/>
      <c r="AP83" s="164"/>
      <c r="AQ83" s="164"/>
      <c r="AR83" s="164"/>
      <c r="AS83" s="164"/>
      <c r="AT83" s="164"/>
      <c r="AU83" s="164"/>
      <c r="AV83" s="164"/>
      <c r="AW83" s="164"/>
      <c r="AX83" s="164"/>
    </row>
    <row r="84" spans="35:50" s="163" customFormat="1" ht="12.75">
      <c r="AI84" s="164"/>
      <c r="AL84" s="164"/>
      <c r="AP84" s="164"/>
      <c r="AQ84" s="164"/>
      <c r="AR84" s="164"/>
      <c r="AS84" s="164"/>
      <c r="AT84" s="164"/>
      <c r="AU84" s="164"/>
      <c r="AV84" s="164"/>
      <c r="AW84" s="164"/>
      <c r="AX84" s="164"/>
    </row>
    <row r="85" spans="35:50" s="163" customFormat="1" ht="12.75">
      <c r="AI85" s="164"/>
      <c r="AL85" s="164"/>
      <c r="AP85" s="164"/>
      <c r="AQ85" s="164"/>
      <c r="AR85" s="164"/>
      <c r="AS85" s="164"/>
      <c r="AT85" s="164"/>
      <c r="AU85" s="164"/>
      <c r="AV85" s="164"/>
      <c r="AW85" s="164"/>
      <c r="AX85" s="164"/>
    </row>
    <row r="86" spans="35:50" s="163" customFormat="1" ht="12.75">
      <c r="AI86" s="164"/>
      <c r="AL86" s="164"/>
      <c r="AP86" s="164"/>
      <c r="AQ86" s="164"/>
      <c r="AR86" s="164"/>
      <c r="AS86" s="164"/>
      <c r="AT86" s="164"/>
      <c r="AU86" s="164"/>
      <c r="AV86" s="164"/>
      <c r="AW86" s="164"/>
      <c r="AX86" s="164"/>
    </row>
    <row r="87" spans="35:50" s="163" customFormat="1" ht="12.75">
      <c r="AI87" s="164"/>
      <c r="AL87" s="164"/>
      <c r="AP87" s="164"/>
      <c r="AQ87" s="164"/>
      <c r="AR87" s="164"/>
      <c r="AS87" s="164"/>
      <c r="AT87" s="164"/>
      <c r="AU87" s="164"/>
      <c r="AV87" s="164"/>
      <c r="AW87" s="164"/>
      <c r="AX87" s="164"/>
    </row>
    <row r="88" spans="35:50" s="163" customFormat="1" ht="12.75">
      <c r="AI88" s="164"/>
      <c r="AL88" s="164"/>
      <c r="AP88" s="164"/>
      <c r="AQ88" s="164"/>
      <c r="AR88" s="164"/>
      <c r="AS88" s="164"/>
      <c r="AT88" s="164"/>
      <c r="AU88" s="164"/>
      <c r="AV88" s="164"/>
      <c r="AW88" s="164"/>
      <c r="AX88" s="164"/>
    </row>
    <row r="89" spans="35:50" s="163" customFormat="1" ht="12.75">
      <c r="AI89" s="164"/>
      <c r="AL89" s="164"/>
      <c r="AP89" s="164"/>
      <c r="AQ89" s="164"/>
      <c r="AR89" s="164"/>
      <c r="AS89" s="164"/>
      <c r="AT89" s="164"/>
      <c r="AU89" s="164"/>
      <c r="AV89" s="164"/>
      <c r="AW89" s="164"/>
      <c r="AX89" s="164"/>
    </row>
    <row r="90" spans="35:50" s="163" customFormat="1" ht="12.75">
      <c r="AI90" s="164"/>
      <c r="AL90" s="164"/>
      <c r="AP90" s="164"/>
      <c r="AQ90" s="164"/>
      <c r="AR90" s="164"/>
      <c r="AS90" s="164"/>
      <c r="AT90" s="164"/>
      <c r="AU90" s="164"/>
      <c r="AV90" s="164"/>
      <c r="AW90" s="164"/>
      <c r="AX90" s="164"/>
    </row>
    <row r="91" spans="35:50" s="163" customFormat="1" ht="12.75">
      <c r="AI91" s="164"/>
      <c r="AL91" s="164"/>
      <c r="AP91" s="164"/>
      <c r="AQ91" s="164"/>
      <c r="AR91" s="164"/>
      <c r="AS91" s="164"/>
      <c r="AT91" s="164"/>
      <c r="AU91" s="164"/>
      <c r="AV91" s="164"/>
      <c r="AW91" s="164"/>
      <c r="AX91" s="164"/>
    </row>
    <row r="92" spans="35:50" s="163" customFormat="1" ht="12.75">
      <c r="AI92" s="164"/>
      <c r="AL92" s="164"/>
      <c r="AP92" s="164"/>
      <c r="AQ92" s="164"/>
      <c r="AR92" s="164"/>
      <c r="AS92" s="164"/>
      <c r="AT92" s="164"/>
      <c r="AU92" s="164"/>
      <c r="AV92" s="164"/>
      <c r="AW92" s="164"/>
      <c r="AX92" s="164"/>
    </row>
    <row r="93" spans="35:50" s="163" customFormat="1" ht="12.75">
      <c r="AI93" s="164"/>
      <c r="AL93" s="164"/>
      <c r="AP93" s="164"/>
      <c r="AQ93" s="164"/>
      <c r="AR93" s="164"/>
      <c r="AS93" s="164"/>
      <c r="AT93" s="164"/>
      <c r="AU93" s="164"/>
      <c r="AV93" s="164"/>
      <c r="AW93" s="164"/>
      <c r="AX93" s="164"/>
    </row>
    <row r="94" spans="35:50" s="163" customFormat="1" ht="12.75">
      <c r="AI94" s="164"/>
      <c r="AL94" s="164"/>
      <c r="AP94" s="164"/>
      <c r="AQ94" s="164"/>
      <c r="AR94" s="164"/>
      <c r="AS94" s="164"/>
      <c r="AT94" s="164"/>
      <c r="AU94" s="164"/>
      <c r="AV94" s="164"/>
      <c r="AW94" s="164"/>
      <c r="AX94" s="164"/>
    </row>
    <row r="95" spans="35:50" s="163" customFormat="1" ht="12.75">
      <c r="AI95" s="164"/>
      <c r="AL95" s="164"/>
      <c r="AP95" s="164"/>
      <c r="AQ95" s="164"/>
      <c r="AR95" s="164"/>
      <c r="AS95" s="164"/>
      <c r="AT95" s="164"/>
      <c r="AU95" s="164"/>
      <c r="AV95" s="164"/>
      <c r="AW95" s="164"/>
      <c r="AX95" s="164"/>
    </row>
    <row r="96" spans="35:50" s="163" customFormat="1" ht="12.75">
      <c r="AI96" s="164"/>
      <c r="AL96" s="164"/>
      <c r="AP96" s="164"/>
      <c r="AQ96" s="164"/>
      <c r="AR96" s="164"/>
      <c r="AS96" s="164"/>
      <c r="AT96" s="164"/>
      <c r="AU96" s="164"/>
      <c r="AV96" s="164"/>
      <c r="AW96" s="164"/>
      <c r="AX96" s="164"/>
    </row>
    <row r="97" spans="35:50" s="163" customFormat="1" ht="12.75">
      <c r="AI97" s="164"/>
      <c r="AL97" s="164"/>
      <c r="AP97" s="164"/>
      <c r="AQ97" s="164"/>
      <c r="AR97" s="164"/>
      <c r="AS97" s="164"/>
      <c r="AT97" s="164"/>
      <c r="AU97" s="164"/>
      <c r="AV97" s="164"/>
      <c r="AW97" s="164"/>
      <c r="AX97" s="164"/>
    </row>
    <row r="98" spans="35:50" s="163" customFormat="1" ht="12.75">
      <c r="AI98" s="164"/>
      <c r="AL98" s="164"/>
      <c r="AP98" s="164"/>
      <c r="AQ98" s="164"/>
      <c r="AR98" s="164"/>
      <c r="AS98" s="164"/>
      <c r="AT98" s="164"/>
      <c r="AU98" s="164"/>
      <c r="AV98" s="164"/>
      <c r="AW98" s="164"/>
      <c r="AX98" s="164"/>
    </row>
    <row r="99" spans="35:50" s="163" customFormat="1" ht="12.75">
      <c r="AI99" s="164"/>
      <c r="AL99" s="164"/>
      <c r="AP99" s="164"/>
      <c r="AQ99" s="164"/>
      <c r="AR99" s="164"/>
      <c r="AS99" s="164"/>
      <c r="AT99" s="164"/>
      <c r="AU99" s="164"/>
      <c r="AV99" s="164"/>
      <c r="AW99" s="164"/>
      <c r="AX99" s="164"/>
    </row>
    <row r="100" spans="35:50" s="163" customFormat="1" ht="12.75">
      <c r="AI100" s="164"/>
      <c r="AL100" s="164"/>
      <c r="AP100" s="164"/>
      <c r="AQ100" s="164"/>
      <c r="AR100" s="164"/>
      <c r="AS100" s="164"/>
      <c r="AT100" s="164"/>
      <c r="AU100" s="164"/>
      <c r="AV100" s="164"/>
      <c r="AW100" s="164"/>
      <c r="AX100" s="164"/>
    </row>
    <row r="101" spans="35:50" s="163" customFormat="1" ht="12.75">
      <c r="AI101" s="164"/>
      <c r="AL101" s="164"/>
      <c r="AP101" s="164"/>
      <c r="AQ101" s="164"/>
      <c r="AR101" s="164"/>
      <c r="AS101" s="164"/>
      <c r="AT101" s="164"/>
      <c r="AU101" s="164"/>
      <c r="AV101" s="164"/>
      <c r="AW101" s="164"/>
      <c r="AX101" s="164"/>
    </row>
    <row r="102" spans="35:50" s="163" customFormat="1" ht="12.75">
      <c r="AI102" s="164"/>
      <c r="AL102" s="164"/>
      <c r="AP102" s="164"/>
      <c r="AQ102" s="164"/>
      <c r="AR102" s="164"/>
      <c r="AS102" s="164"/>
      <c r="AT102" s="164"/>
      <c r="AU102" s="164"/>
      <c r="AV102" s="164"/>
      <c r="AW102" s="164"/>
      <c r="AX102" s="164"/>
    </row>
    <row r="103" spans="35:50" s="163" customFormat="1" ht="12.75">
      <c r="AI103" s="164"/>
      <c r="AL103" s="164"/>
      <c r="AP103" s="164"/>
      <c r="AQ103" s="164"/>
      <c r="AR103" s="164"/>
      <c r="AS103" s="164"/>
      <c r="AT103" s="164"/>
      <c r="AU103" s="164"/>
      <c r="AV103" s="164"/>
      <c r="AW103" s="164"/>
      <c r="AX103" s="164"/>
    </row>
    <row r="104" spans="35:50" s="163" customFormat="1" ht="12.75">
      <c r="AI104" s="164"/>
      <c r="AL104" s="164"/>
      <c r="AP104" s="164"/>
      <c r="AQ104" s="164"/>
      <c r="AR104" s="164"/>
      <c r="AS104" s="164"/>
      <c r="AT104" s="164"/>
      <c r="AU104" s="164"/>
      <c r="AV104" s="164"/>
      <c r="AW104" s="164"/>
      <c r="AX104" s="164"/>
    </row>
    <row r="105" spans="35:50" s="163" customFormat="1" ht="12.75">
      <c r="AI105" s="164"/>
      <c r="AL105" s="164"/>
      <c r="AP105" s="164"/>
      <c r="AQ105" s="164"/>
      <c r="AR105" s="164"/>
      <c r="AS105" s="164"/>
      <c r="AT105" s="164"/>
      <c r="AU105" s="164"/>
      <c r="AV105" s="164"/>
      <c r="AW105" s="164"/>
      <c r="AX105" s="164"/>
    </row>
    <row r="106" spans="35:50" s="163" customFormat="1" ht="12.75">
      <c r="AI106" s="164"/>
      <c r="AL106" s="164"/>
      <c r="AP106" s="164"/>
      <c r="AQ106" s="164"/>
      <c r="AR106" s="164"/>
      <c r="AS106" s="164"/>
      <c r="AT106" s="164"/>
      <c r="AU106" s="164"/>
      <c r="AV106" s="164"/>
      <c r="AW106" s="164"/>
      <c r="AX106" s="164"/>
    </row>
    <row r="107" spans="35:50" s="163" customFormat="1" ht="12.75">
      <c r="AI107" s="164"/>
      <c r="AL107" s="164"/>
      <c r="AP107" s="164"/>
      <c r="AQ107" s="164"/>
      <c r="AR107" s="164"/>
      <c r="AS107" s="164"/>
      <c r="AT107" s="164"/>
      <c r="AU107" s="164"/>
      <c r="AV107" s="164"/>
      <c r="AW107" s="164"/>
      <c r="AX107" s="164"/>
    </row>
    <row r="108" spans="35:50" s="163" customFormat="1" ht="12.75">
      <c r="AI108" s="164"/>
      <c r="AL108" s="164"/>
      <c r="AP108" s="164"/>
      <c r="AQ108" s="164"/>
      <c r="AR108" s="164"/>
      <c r="AS108" s="164"/>
      <c r="AT108" s="164"/>
      <c r="AU108" s="164"/>
      <c r="AV108" s="164"/>
      <c r="AW108" s="164"/>
      <c r="AX108" s="164"/>
    </row>
    <row r="109" spans="35:50" s="163" customFormat="1" ht="12.75">
      <c r="AI109" s="164"/>
      <c r="AL109" s="164"/>
      <c r="AP109" s="164"/>
      <c r="AQ109" s="164"/>
      <c r="AR109" s="164"/>
      <c r="AS109" s="164"/>
      <c r="AT109" s="164"/>
      <c r="AU109" s="164"/>
      <c r="AV109" s="164"/>
      <c r="AW109" s="164"/>
      <c r="AX109" s="164"/>
    </row>
    <row r="110" spans="35:50" s="163" customFormat="1" ht="12.75">
      <c r="AI110" s="164"/>
      <c r="AL110" s="164"/>
      <c r="AP110" s="164"/>
      <c r="AQ110" s="164"/>
      <c r="AR110" s="164"/>
      <c r="AS110" s="164"/>
      <c r="AT110" s="164"/>
      <c r="AU110" s="164"/>
      <c r="AV110" s="164"/>
      <c r="AW110" s="164"/>
      <c r="AX110" s="164"/>
    </row>
    <row r="111" spans="35:50" s="163" customFormat="1" ht="12.75">
      <c r="AI111" s="164"/>
      <c r="AL111" s="164"/>
      <c r="AP111" s="164"/>
      <c r="AQ111" s="164"/>
      <c r="AR111" s="164"/>
      <c r="AS111" s="164"/>
      <c r="AT111" s="164"/>
      <c r="AU111" s="164"/>
      <c r="AV111" s="164"/>
      <c r="AW111" s="164"/>
      <c r="AX111" s="164"/>
    </row>
    <row r="112" spans="35:50" s="163" customFormat="1" ht="12.75">
      <c r="AI112" s="164"/>
      <c r="AL112" s="164"/>
      <c r="AP112" s="164"/>
      <c r="AQ112" s="164"/>
      <c r="AR112" s="164"/>
      <c r="AS112" s="164"/>
      <c r="AT112" s="164"/>
      <c r="AU112" s="164"/>
      <c r="AV112" s="164"/>
      <c r="AW112" s="164"/>
      <c r="AX112" s="164"/>
    </row>
    <row r="113" spans="35:50" s="163" customFormat="1" ht="12.75">
      <c r="AI113" s="164"/>
      <c r="AL113" s="164"/>
      <c r="AP113" s="164"/>
      <c r="AQ113" s="164"/>
      <c r="AR113" s="164"/>
      <c r="AS113" s="164"/>
      <c r="AT113" s="164"/>
      <c r="AU113" s="164"/>
      <c r="AV113" s="164"/>
      <c r="AW113" s="164"/>
      <c r="AX113" s="164"/>
    </row>
    <row r="114" spans="35:50" s="163" customFormat="1" ht="12.75">
      <c r="AI114" s="164"/>
      <c r="AL114" s="164"/>
      <c r="AP114" s="164"/>
      <c r="AQ114" s="164"/>
      <c r="AR114" s="164"/>
      <c r="AS114" s="164"/>
      <c r="AT114" s="164"/>
      <c r="AU114" s="164"/>
      <c r="AV114" s="164"/>
      <c r="AW114" s="164"/>
      <c r="AX114" s="164"/>
    </row>
    <row r="115" spans="35:50" s="163" customFormat="1" ht="12.75">
      <c r="AI115" s="164"/>
      <c r="AL115" s="164"/>
      <c r="AP115" s="164"/>
      <c r="AQ115" s="164"/>
      <c r="AR115" s="164"/>
      <c r="AS115" s="164"/>
      <c r="AT115" s="164"/>
      <c r="AU115" s="164"/>
      <c r="AV115" s="164"/>
      <c r="AW115" s="164"/>
      <c r="AX115" s="164"/>
    </row>
    <row r="116" spans="35:50" s="163" customFormat="1" ht="12.75">
      <c r="AI116" s="164"/>
      <c r="AL116" s="164"/>
      <c r="AP116" s="164"/>
      <c r="AQ116" s="164"/>
      <c r="AR116" s="164"/>
      <c r="AS116" s="164"/>
      <c r="AT116" s="164"/>
      <c r="AU116" s="164"/>
      <c r="AV116" s="164"/>
      <c r="AW116" s="164"/>
      <c r="AX116" s="164"/>
    </row>
    <row r="117" spans="35:50" s="163" customFormat="1" ht="12.75">
      <c r="AI117" s="164"/>
      <c r="AL117" s="164"/>
      <c r="AP117" s="164"/>
      <c r="AQ117" s="164"/>
      <c r="AR117" s="164"/>
      <c r="AS117" s="164"/>
      <c r="AT117" s="164"/>
      <c r="AU117" s="164"/>
      <c r="AV117" s="164"/>
      <c r="AW117" s="164"/>
      <c r="AX117" s="164"/>
    </row>
    <row r="118" spans="35:50" s="163" customFormat="1" ht="12.75">
      <c r="AI118" s="164"/>
      <c r="AL118" s="164"/>
      <c r="AP118" s="164"/>
      <c r="AQ118" s="164"/>
      <c r="AR118" s="164"/>
      <c r="AS118" s="164"/>
      <c r="AT118" s="164"/>
      <c r="AU118" s="164"/>
      <c r="AV118" s="164"/>
      <c r="AW118" s="164"/>
      <c r="AX118" s="164"/>
    </row>
    <row r="119" spans="35:50" s="163" customFormat="1" ht="12.75">
      <c r="AI119" s="164"/>
      <c r="AL119" s="164"/>
      <c r="AP119" s="164"/>
      <c r="AQ119" s="164"/>
      <c r="AR119" s="164"/>
      <c r="AS119" s="164"/>
      <c r="AT119" s="164"/>
      <c r="AU119" s="164"/>
      <c r="AV119" s="164"/>
      <c r="AW119" s="164"/>
      <c r="AX119" s="164"/>
    </row>
    <row r="120" spans="35:50" s="163" customFormat="1" ht="12.75">
      <c r="AI120" s="164"/>
      <c r="AL120" s="164"/>
      <c r="AP120" s="164"/>
      <c r="AQ120" s="164"/>
      <c r="AR120" s="164"/>
      <c r="AS120" s="164"/>
      <c r="AT120" s="164"/>
      <c r="AU120" s="164"/>
      <c r="AV120" s="164"/>
      <c r="AW120" s="164"/>
      <c r="AX120" s="164"/>
    </row>
    <row r="121" spans="35:50" s="163" customFormat="1" ht="12.75">
      <c r="AI121" s="164"/>
      <c r="AL121" s="164"/>
      <c r="AP121" s="164"/>
      <c r="AQ121" s="164"/>
      <c r="AR121" s="164"/>
      <c r="AS121" s="164"/>
      <c r="AT121" s="164"/>
      <c r="AU121" s="164"/>
      <c r="AV121" s="164"/>
      <c r="AW121" s="164"/>
      <c r="AX121" s="164"/>
    </row>
    <row r="122" spans="35:50" s="163" customFormat="1" ht="12.75">
      <c r="AI122" s="164"/>
      <c r="AL122" s="164"/>
      <c r="AP122" s="164"/>
      <c r="AQ122" s="164"/>
      <c r="AR122" s="164"/>
      <c r="AS122" s="164"/>
      <c r="AT122" s="164"/>
      <c r="AU122" s="164"/>
      <c r="AV122" s="164"/>
      <c r="AW122" s="164"/>
      <c r="AX122" s="164"/>
    </row>
    <row r="123" spans="35:50" ht="12.75">
      <c r="AI123" s="140"/>
      <c r="AL123" s="140"/>
      <c r="AP123" s="140"/>
      <c r="AQ123" s="140"/>
      <c r="AR123" s="140"/>
      <c r="AS123" s="140"/>
      <c r="AT123" s="140"/>
      <c r="AU123" s="140"/>
      <c r="AV123" s="140"/>
      <c r="AW123" s="140"/>
      <c r="AX123" s="140"/>
    </row>
    <row r="124" spans="35:50" ht="12.75">
      <c r="AI124" s="140"/>
      <c r="AL124" s="140"/>
      <c r="AP124" s="140"/>
      <c r="AQ124" s="140"/>
      <c r="AR124" s="140"/>
      <c r="AS124" s="140"/>
      <c r="AT124" s="140"/>
      <c r="AU124" s="140"/>
      <c r="AV124" s="140"/>
      <c r="AW124" s="140"/>
      <c r="AX124" s="140"/>
    </row>
    <row r="125" spans="35:50" ht="12.75">
      <c r="AI125" s="140"/>
      <c r="AL125" s="140"/>
      <c r="AP125" s="140"/>
      <c r="AQ125" s="140"/>
      <c r="AR125" s="140"/>
      <c r="AS125" s="140"/>
      <c r="AT125" s="140"/>
      <c r="AU125" s="140"/>
      <c r="AV125" s="140"/>
      <c r="AW125" s="140"/>
      <c r="AX125" s="140"/>
    </row>
    <row r="126" spans="35:50" ht="12.75">
      <c r="AI126" s="140"/>
      <c r="AL126" s="140"/>
      <c r="AP126" s="140"/>
      <c r="AQ126" s="140"/>
      <c r="AR126" s="140"/>
      <c r="AS126" s="140"/>
      <c r="AT126" s="140"/>
      <c r="AU126" s="140"/>
      <c r="AV126" s="140"/>
      <c r="AW126" s="140"/>
      <c r="AX126" s="140"/>
    </row>
    <row r="127" spans="35:50" ht="12.75">
      <c r="AI127" s="140"/>
      <c r="AL127" s="140"/>
      <c r="AP127" s="140"/>
      <c r="AQ127" s="140"/>
      <c r="AR127" s="140"/>
      <c r="AS127" s="140"/>
      <c r="AT127" s="140"/>
      <c r="AU127" s="140"/>
      <c r="AV127" s="140"/>
      <c r="AW127" s="140"/>
      <c r="AX127" s="140"/>
    </row>
    <row r="128" spans="35:50" ht="12.75">
      <c r="AI128" s="140"/>
      <c r="AL128" s="140"/>
      <c r="AP128" s="140"/>
      <c r="AQ128" s="140"/>
      <c r="AR128" s="140"/>
      <c r="AS128" s="140"/>
      <c r="AT128" s="140"/>
      <c r="AU128" s="140"/>
      <c r="AV128" s="140"/>
      <c r="AW128" s="140"/>
      <c r="AX128" s="140"/>
    </row>
    <row r="129" spans="35:50" ht="12.75">
      <c r="AI129" s="140"/>
      <c r="AL129" s="140"/>
      <c r="AP129" s="140"/>
      <c r="AQ129" s="140"/>
      <c r="AR129" s="140"/>
      <c r="AS129" s="140"/>
      <c r="AT129" s="140"/>
      <c r="AU129" s="140"/>
      <c r="AV129" s="140"/>
      <c r="AW129" s="140"/>
      <c r="AX129" s="140"/>
    </row>
    <row r="130" spans="35:50" ht="12.75">
      <c r="AI130" s="140"/>
      <c r="AL130" s="140"/>
      <c r="AP130" s="140"/>
      <c r="AQ130" s="140"/>
      <c r="AR130" s="140"/>
      <c r="AS130" s="140"/>
      <c r="AT130" s="140"/>
      <c r="AU130" s="140"/>
      <c r="AV130" s="140"/>
      <c r="AW130" s="140"/>
      <c r="AX130" s="140"/>
    </row>
    <row r="131" spans="35:50" ht="12.75">
      <c r="AI131" s="140"/>
      <c r="AL131" s="140"/>
      <c r="AP131" s="140"/>
      <c r="AQ131" s="140"/>
      <c r="AR131" s="140"/>
      <c r="AS131" s="140"/>
      <c r="AT131" s="140"/>
      <c r="AU131" s="140"/>
      <c r="AV131" s="140"/>
      <c r="AW131" s="140"/>
      <c r="AX131" s="140"/>
    </row>
    <row r="132" spans="35:50" ht="12.75">
      <c r="AI132" s="140"/>
      <c r="AL132" s="140"/>
      <c r="AP132" s="140"/>
      <c r="AQ132" s="140"/>
      <c r="AR132" s="140"/>
      <c r="AS132" s="140"/>
      <c r="AT132" s="140"/>
      <c r="AU132" s="140"/>
      <c r="AV132" s="140"/>
      <c r="AW132" s="140"/>
      <c r="AX132" s="140"/>
    </row>
    <row r="133" spans="35:50" ht="12.75">
      <c r="AI133" s="140"/>
      <c r="AL133" s="140"/>
      <c r="AP133" s="140"/>
      <c r="AQ133" s="140"/>
      <c r="AR133" s="140"/>
      <c r="AS133" s="140"/>
      <c r="AT133" s="140"/>
      <c r="AU133" s="140"/>
      <c r="AV133" s="140"/>
      <c r="AW133" s="140"/>
      <c r="AX133" s="140"/>
    </row>
    <row r="134" spans="35:50" ht="12.75">
      <c r="AI134" s="140"/>
      <c r="AL134" s="140"/>
      <c r="AP134" s="140"/>
      <c r="AQ134" s="140"/>
      <c r="AR134" s="140"/>
      <c r="AS134" s="140"/>
      <c r="AT134" s="140"/>
      <c r="AU134" s="140"/>
      <c r="AV134" s="140"/>
      <c r="AW134" s="140"/>
      <c r="AX134" s="140"/>
    </row>
    <row r="135" spans="35:50" ht="12.75">
      <c r="AI135" s="140"/>
      <c r="AL135" s="140"/>
      <c r="AP135" s="140"/>
      <c r="AQ135" s="140"/>
      <c r="AR135" s="140"/>
      <c r="AS135" s="140"/>
      <c r="AT135" s="140"/>
      <c r="AU135" s="140"/>
      <c r="AV135" s="140"/>
      <c r="AW135" s="140"/>
      <c r="AX135" s="140"/>
    </row>
    <row r="136" spans="35:50" ht="12.75">
      <c r="AI136" s="140"/>
      <c r="AL136" s="140"/>
      <c r="AP136" s="140"/>
      <c r="AQ136" s="140"/>
      <c r="AR136" s="140"/>
      <c r="AS136" s="140"/>
      <c r="AT136" s="140"/>
      <c r="AU136" s="140"/>
      <c r="AV136" s="140"/>
      <c r="AW136" s="140"/>
      <c r="AX136" s="140"/>
    </row>
    <row r="137" spans="35:50" ht="12.75">
      <c r="AI137" s="140"/>
      <c r="AL137" s="140"/>
      <c r="AP137" s="140"/>
      <c r="AQ137" s="140"/>
      <c r="AR137" s="140"/>
      <c r="AS137" s="140"/>
      <c r="AT137" s="140"/>
      <c r="AU137" s="140"/>
      <c r="AV137" s="140"/>
      <c r="AW137" s="140"/>
      <c r="AX137" s="140"/>
    </row>
    <row r="138" spans="35:50" ht="12.75">
      <c r="AI138" s="140"/>
      <c r="AL138" s="140"/>
      <c r="AP138" s="140"/>
      <c r="AQ138" s="140"/>
      <c r="AR138" s="140"/>
      <c r="AS138" s="140"/>
      <c r="AT138" s="140"/>
      <c r="AU138" s="140"/>
      <c r="AV138" s="140"/>
      <c r="AW138" s="140"/>
      <c r="AX138" s="140"/>
    </row>
    <row r="139" spans="35:50" ht="12.75">
      <c r="AI139" s="140"/>
      <c r="AL139" s="140"/>
      <c r="AP139" s="140"/>
      <c r="AQ139" s="140"/>
      <c r="AR139" s="140"/>
      <c r="AS139" s="140"/>
      <c r="AT139" s="140"/>
      <c r="AU139" s="140"/>
      <c r="AV139" s="140"/>
      <c r="AW139" s="140"/>
      <c r="AX139" s="140"/>
    </row>
    <row r="140" spans="35:50" ht="12.75">
      <c r="AI140" s="140"/>
      <c r="AL140" s="140"/>
      <c r="AP140" s="140"/>
      <c r="AQ140" s="140"/>
      <c r="AR140" s="140"/>
      <c r="AS140" s="140"/>
      <c r="AT140" s="140"/>
      <c r="AU140" s="140"/>
      <c r="AV140" s="140"/>
      <c r="AW140" s="140"/>
      <c r="AX140" s="140"/>
    </row>
    <row r="141" spans="35:50" ht="12.75">
      <c r="AI141" s="140"/>
      <c r="AL141" s="140"/>
      <c r="AP141" s="140"/>
      <c r="AQ141" s="140"/>
      <c r="AR141" s="140"/>
      <c r="AS141" s="140"/>
      <c r="AT141" s="140"/>
      <c r="AU141" s="140"/>
      <c r="AV141" s="140"/>
      <c r="AW141" s="140"/>
      <c r="AX141" s="140"/>
    </row>
    <row r="142" spans="35:50" ht="12.75">
      <c r="AI142" s="140"/>
      <c r="AL142" s="140"/>
      <c r="AP142" s="140"/>
      <c r="AQ142" s="140"/>
      <c r="AR142" s="140"/>
      <c r="AS142" s="140"/>
      <c r="AT142" s="140"/>
      <c r="AU142" s="140"/>
      <c r="AV142" s="140"/>
      <c r="AW142" s="140"/>
      <c r="AX142" s="140"/>
    </row>
    <row r="143" spans="35:50" ht="12.75">
      <c r="AI143" s="140"/>
      <c r="AL143" s="140"/>
      <c r="AP143" s="140"/>
      <c r="AQ143" s="140"/>
      <c r="AR143" s="140"/>
      <c r="AS143" s="140"/>
      <c r="AT143" s="140"/>
      <c r="AU143" s="140"/>
      <c r="AV143" s="140"/>
      <c r="AW143" s="140"/>
      <c r="AX143" s="140"/>
    </row>
    <row r="144" spans="35:50" ht="12.75">
      <c r="AI144" s="140"/>
      <c r="AL144" s="140"/>
      <c r="AP144" s="140"/>
      <c r="AQ144" s="140"/>
      <c r="AR144" s="140"/>
      <c r="AS144" s="140"/>
      <c r="AT144" s="140"/>
      <c r="AU144" s="140"/>
      <c r="AV144" s="140"/>
      <c r="AW144" s="140"/>
      <c r="AX144" s="140"/>
    </row>
    <row r="145" spans="35:50" ht="12.75">
      <c r="AI145" s="140"/>
      <c r="AL145" s="140"/>
      <c r="AP145" s="140"/>
      <c r="AQ145" s="140"/>
      <c r="AR145" s="140"/>
      <c r="AS145" s="140"/>
      <c r="AT145" s="140"/>
      <c r="AU145" s="140"/>
      <c r="AV145" s="140"/>
      <c r="AW145" s="140"/>
      <c r="AX145" s="140"/>
    </row>
    <row r="146" spans="35:50" ht="12.75">
      <c r="AI146" s="140"/>
      <c r="AL146" s="140"/>
      <c r="AP146" s="140"/>
      <c r="AQ146" s="140"/>
      <c r="AR146" s="140"/>
      <c r="AS146" s="140"/>
      <c r="AT146" s="140"/>
      <c r="AU146" s="140"/>
      <c r="AV146" s="140"/>
      <c r="AW146" s="140"/>
      <c r="AX146" s="140"/>
    </row>
    <row r="147" spans="35:50" ht="12.75">
      <c r="AI147" s="140"/>
      <c r="AL147" s="140"/>
      <c r="AP147" s="140"/>
      <c r="AQ147" s="140"/>
      <c r="AR147" s="140"/>
      <c r="AS147" s="140"/>
      <c r="AT147" s="140"/>
      <c r="AU147" s="140"/>
      <c r="AV147" s="140"/>
      <c r="AW147" s="140"/>
      <c r="AX147" s="140"/>
    </row>
    <row r="148" spans="35:50" ht="12.75">
      <c r="AI148" s="140"/>
      <c r="AL148" s="140"/>
      <c r="AP148" s="140"/>
      <c r="AQ148" s="140"/>
      <c r="AR148" s="140"/>
      <c r="AS148" s="140"/>
      <c r="AT148" s="140"/>
      <c r="AU148" s="140"/>
      <c r="AV148" s="140"/>
      <c r="AW148" s="140"/>
      <c r="AX148" s="140"/>
    </row>
    <row r="149" spans="35:50" ht="12.75">
      <c r="AI149" s="140"/>
      <c r="AL149" s="140"/>
      <c r="AP149" s="140"/>
      <c r="AQ149" s="140"/>
      <c r="AR149" s="140"/>
      <c r="AS149" s="140"/>
      <c r="AT149" s="140"/>
      <c r="AU149" s="140"/>
      <c r="AV149" s="140"/>
      <c r="AW149" s="140"/>
      <c r="AX149" s="140"/>
    </row>
    <row r="150" spans="35:50" ht="12.75">
      <c r="AI150" s="140"/>
      <c r="AL150" s="140"/>
      <c r="AP150" s="140"/>
      <c r="AQ150" s="140"/>
      <c r="AR150" s="140"/>
      <c r="AS150" s="140"/>
      <c r="AT150" s="140"/>
      <c r="AU150" s="140"/>
      <c r="AV150" s="140"/>
      <c r="AW150" s="140"/>
      <c r="AX150" s="140"/>
    </row>
    <row r="151" spans="35:50" ht="12.75">
      <c r="AI151" s="140"/>
      <c r="AL151" s="140"/>
      <c r="AP151" s="140"/>
      <c r="AQ151" s="140"/>
      <c r="AR151" s="140"/>
      <c r="AS151" s="140"/>
      <c r="AT151" s="140"/>
      <c r="AU151" s="140"/>
      <c r="AV151" s="140"/>
      <c r="AW151" s="140"/>
      <c r="AX151" s="140"/>
    </row>
    <row r="152" spans="35:50" ht="12.75">
      <c r="AI152" s="140"/>
      <c r="AL152" s="140"/>
      <c r="AP152" s="140"/>
      <c r="AQ152" s="140"/>
      <c r="AR152" s="140"/>
      <c r="AS152" s="140"/>
      <c r="AT152" s="140"/>
      <c r="AU152" s="140"/>
      <c r="AV152" s="140"/>
      <c r="AW152" s="140"/>
      <c r="AX152" s="140"/>
    </row>
    <row r="153" spans="35:50" ht="12.75">
      <c r="AI153" s="140"/>
      <c r="AL153" s="140"/>
      <c r="AP153" s="140"/>
      <c r="AQ153" s="140"/>
      <c r="AR153" s="140"/>
      <c r="AS153" s="140"/>
      <c r="AT153" s="140"/>
      <c r="AU153" s="140"/>
      <c r="AV153" s="140"/>
      <c r="AW153" s="140"/>
      <c r="AX153" s="140"/>
    </row>
    <row r="154" spans="35:50" ht="12.75">
      <c r="AI154" s="140"/>
      <c r="AL154" s="140"/>
      <c r="AP154" s="140"/>
      <c r="AQ154" s="140"/>
      <c r="AR154" s="140"/>
      <c r="AS154" s="140"/>
      <c r="AT154" s="140"/>
      <c r="AU154" s="140"/>
      <c r="AV154" s="140"/>
      <c r="AW154" s="140"/>
      <c r="AX154" s="140"/>
    </row>
    <row r="155" spans="35:50" ht="12.75">
      <c r="AI155" s="140"/>
      <c r="AL155" s="140"/>
      <c r="AP155" s="140"/>
      <c r="AQ155" s="140"/>
      <c r="AR155" s="140"/>
      <c r="AS155" s="140"/>
      <c r="AT155" s="140"/>
      <c r="AU155" s="140"/>
      <c r="AV155" s="140"/>
      <c r="AW155" s="140"/>
      <c r="AX155" s="140"/>
    </row>
    <row r="156" spans="35:50" ht="12.75">
      <c r="AI156" s="140"/>
      <c r="AL156" s="140"/>
      <c r="AP156" s="140"/>
      <c r="AQ156" s="140"/>
      <c r="AR156" s="140"/>
      <c r="AS156" s="140"/>
      <c r="AT156" s="140"/>
      <c r="AU156" s="140"/>
      <c r="AV156" s="140"/>
      <c r="AW156" s="140"/>
      <c r="AX156" s="140"/>
    </row>
    <row r="157" spans="35:50" ht="12.75">
      <c r="AI157" s="140"/>
      <c r="AL157" s="140"/>
      <c r="AP157" s="140"/>
      <c r="AQ157" s="140"/>
      <c r="AR157" s="140"/>
      <c r="AS157" s="140"/>
      <c r="AT157" s="140"/>
      <c r="AU157" s="140"/>
      <c r="AV157" s="140"/>
      <c r="AW157" s="140"/>
      <c r="AX157" s="140"/>
    </row>
    <row r="158" spans="35:50" ht="12.75">
      <c r="AI158" s="140"/>
      <c r="AL158" s="140"/>
      <c r="AP158" s="140"/>
      <c r="AQ158" s="140"/>
      <c r="AR158" s="140"/>
      <c r="AS158" s="140"/>
      <c r="AT158" s="140"/>
      <c r="AU158" s="140"/>
      <c r="AV158" s="140"/>
      <c r="AW158" s="140"/>
      <c r="AX158" s="140"/>
    </row>
    <row r="159" spans="35:50" ht="12.75">
      <c r="AI159" s="140"/>
      <c r="AL159" s="140"/>
      <c r="AP159" s="140"/>
      <c r="AQ159" s="140"/>
      <c r="AR159" s="140"/>
      <c r="AS159" s="140"/>
      <c r="AT159" s="140"/>
      <c r="AU159" s="140"/>
      <c r="AV159" s="140"/>
      <c r="AW159" s="140"/>
      <c r="AX159" s="140"/>
    </row>
    <row r="160" spans="35:50" ht="12.75">
      <c r="AI160" s="140"/>
      <c r="AL160" s="140"/>
      <c r="AP160" s="140"/>
      <c r="AQ160" s="140"/>
      <c r="AR160" s="140"/>
      <c r="AS160" s="140"/>
      <c r="AT160" s="140"/>
      <c r="AU160" s="140"/>
      <c r="AV160" s="140"/>
      <c r="AW160" s="140"/>
      <c r="AX160" s="140"/>
    </row>
    <row r="161" spans="35:50" ht="12.75">
      <c r="AI161" s="140"/>
      <c r="AL161" s="140"/>
      <c r="AP161" s="140"/>
      <c r="AQ161" s="140"/>
      <c r="AR161" s="140"/>
      <c r="AS161" s="140"/>
      <c r="AT161" s="140"/>
      <c r="AU161" s="140"/>
      <c r="AV161" s="140"/>
      <c r="AW161" s="140"/>
      <c r="AX161" s="140"/>
    </row>
    <row r="162" spans="35:50" ht="12.75">
      <c r="AI162" s="140"/>
      <c r="AL162" s="140"/>
      <c r="AP162" s="140"/>
      <c r="AQ162" s="140"/>
      <c r="AR162" s="140"/>
      <c r="AS162" s="140"/>
      <c r="AT162" s="140"/>
      <c r="AU162" s="140"/>
      <c r="AV162" s="140"/>
      <c r="AW162" s="140"/>
      <c r="AX162" s="140"/>
    </row>
    <row r="163" spans="35:50" ht="12.75">
      <c r="AI163" s="140"/>
      <c r="AL163" s="140"/>
      <c r="AP163" s="140"/>
      <c r="AQ163" s="140"/>
      <c r="AR163" s="140"/>
      <c r="AS163" s="140"/>
      <c r="AT163" s="140"/>
      <c r="AU163" s="140"/>
      <c r="AV163" s="140"/>
      <c r="AW163" s="140"/>
      <c r="AX163" s="140"/>
    </row>
    <row r="164" spans="35:50" ht="12.75">
      <c r="AI164" s="140"/>
      <c r="AL164" s="140"/>
      <c r="AP164" s="140"/>
      <c r="AQ164" s="140"/>
      <c r="AR164" s="140"/>
      <c r="AS164" s="140"/>
      <c r="AT164" s="140"/>
      <c r="AU164" s="140"/>
      <c r="AV164" s="140"/>
      <c r="AW164" s="140"/>
      <c r="AX164" s="140"/>
    </row>
    <row r="165" spans="35:50" ht="12.75">
      <c r="AI165" s="140"/>
      <c r="AL165" s="140"/>
      <c r="AP165" s="140"/>
      <c r="AQ165" s="140"/>
      <c r="AR165" s="140"/>
      <c r="AS165" s="140"/>
      <c r="AT165" s="140"/>
      <c r="AU165" s="140"/>
      <c r="AV165" s="140"/>
      <c r="AW165" s="140"/>
      <c r="AX165" s="140"/>
    </row>
    <row r="166" spans="35:50" ht="12.75">
      <c r="AI166" s="140"/>
      <c r="AL166" s="140"/>
      <c r="AP166" s="140"/>
      <c r="AQ166" s="140"/>
      <c r="AR166" s="140"/>
      <c r="AS166" s="140"/>
      <c r="AT166" s="140"/>
      <c r="AU166" s="140"/>
      <c r="AV166" s="140"/>
      <c r="AW166" s="140"/>
      <c r="AX166" s="140"/>
    </row>
    <row r="167" spans="35:50" ht="12.75">
      <c r="AI167" s="140"/>
      <c r="AL167" s="140"/>
      <c r="AP167" s="140"/>
      <c r="AQ167" s="140"/>
      <c r="AR167" s="140"/>
      <c r="AS167" s="140"/>
      <c r="AT167" s="140"/>
      <c r="AU167" s="140"/>
      <c r="AV167" s="140"/>
      <c r="AW167" s="140"/>
      <c r="AX167" s="140"/>
    </row>
    <row r="168" spans="35:50" ht="12.75">
      <c r="AI168" s="140"/>
      <c r="AL168" s="140"/>
      <c r="AP168" s="140"/>
      <c r="AQ168" s="140"/>
      <c r="AR168" s="140"/>
      <c r="AS168" s="140"/>
      <c r="AT168" s="140"/>
      <c r="AU168" s="140"/>
      <c r="AV168" s="140"/>
      <c r="AW168" s="140"/>
      <c r="AX168" s="140"/>
    </row>
    <row r="169" spans="35:50" ht="12.75">
      <c r="AI169" s="140"/>
      <c r="AL169" s="140"/>
      <c r="AP169" s="140"/>
      <c r="AQ169" s="140"/>
      <c r="AR169" s="140"/>
      <c r="AS169" s="140"/>
      <c r="AT169" s="140"/>
      <c r="AU169" s="140"/>
      <c r="AV169" s="140"/>
      <c r="AW169" s="140"/>
      <c r="AX169" s="140"/>
    </row>
    <row r="170" spans="35:50" ht="12.75">
      <c r="AI170" s="140"/>
      <c r="AL170" s="140"/>
      <c r="AP170" s="140"/>
      <c r="AQ170" s="140"/>
      <c r="AR170" s="140"/>
      <c r="AS170" s="140"/>
      <c r="AT170" s="140"/>
      <c r="AU170" s="140"/>
      <c r="AV170" s="140"/>
      <c r="AW170" s="140"/>
      <c r="AX170" s="140"/>
    </row>
    <row r="171" spans="35:50" ht="12.75">
      <c r="AI171" s="140"/>
      <c r="AL171" s="140"/>
      <c r="AP171" s="140"/>
      <c r="AQ171" s="140"/>
      <c r="AR171" s="140"/>
      <c r="AS171" s="140"/>
      <c r="AT171" s="140"/>
      <c r="AU171" s="140"/>
      <c r="AV171" s="140"/>
      <c r="AW171" s="140"/>
      <c r="AX171" s="140"/>
    </row>
    <row r="172" spans="35:50" ht="12.75">
      <c r="AI172" s="140"/>
      <c r="AL172" s="140"/>
      <c r="AP172" s="140"/>
      <c r="AQ172" s="140"/>
      <c r="AR172" s="140"/>
      <c r="AS172" s="140"/>
      <c r="AT172" s="140"/>
      <c r="AU172" s="140"/>
      <c r="AV172" s="140"/>
      <c r="AW172" s="140"/>
      <c r="AX172" s="140"/>
    </row>
    <row r="173" spans="35:50" ht="12.75">
      <c r="AI173" s="140"/>
      <c r="AL173" s="140"/>
      <c r="AP173" s="140"/>
      <c r="AQ173" s="140"/>
      <c r="AR173" s="140"/>
      <c r="AS173" s="140"/>
      <c r="AT173" s="140"/>
      <c r="AU173" s="140"/>
      <c r="AV173" s="140"/>
      <c r="AW173" s="140"/>
      <c r="AX173" s="140"/>
    </row>
    <row r="174" spans="35:50" ht="12.75">
      <c r="AI174" s="140"/>
      <c r="AL174" s="140"/>
      <c r="AP174" s="140"/>
      <c r="AQ174" s="140"/>
      <c r="AR174" s="140"/>
      <c r="AS174" s="140"/>
      <c r="AT174" s="140"/>
      <c r="AU174" s="140"/>
      <c r="AV174" s="140"/>
      <c r="AW174" s="140"/>
      <c r="AX174" s="140"/>
    </row>
    <row r="175" spans="35:50" ht="12.75">
      <c r="AI175" s="140"/>
      <c r="AL175" s="140"/>
      <c r="AP175" s="140"/>
      <c r="AQ175" s="140"/>
      <c r="AR175" s="140"/>
      <c r="AS175" s="140"/>
      <c r="AT175" s="140"/>
      <c r="AU175" s="140"/>
      <c r="AV175" s="140"/>
      <c r="AW175" s="140"/>
      <c r="AX175" s="140"/>
    </row>
    <row r="176" spans="35:50" ht="12.75">
      <c r="AI176" s="140"/>
      <c r="AL176" s="140"/>
      <c r="AP176" s="140"/>
      <c r="AQ176" s="140"/>
      <c r="AR176" s="140"/>
      <c r="AS176" s="140"/>
      <c r="AT176" s="140"/>
      <c r="AU176" s="140"/>
      <c r="AV176" s="140"/>
      <c r="AW176" s="140"/>
      <c r="AX176" s="140"/>
    </row>
    <row r="177" spans="35:50" ht="12.75">
      <c r="AI177" s="140"/>
      <c r="AL177" s="140"/>
      <c r="AP177" s="140"/>
      <c r="AQ177" s="140"/>
      <c r="AR177" s="140"/>
      <c r="AS177" s="140"/>
      <c r="AT177" s="140"/>
      <c r="AU177" s="140"/>
      <c r="AV177" s="140"/>
      <c r="AW177" s="140"/>
      <c r="AX177" s="140"/>
    </row>
    <row r="178" spans="35:50" ht="12.75">
      <c r="AI178" s="140"/>
      <c r="AL178" s="140"/>
      <c r="AP178" s="140"/>
      <c r="AQ178" s="140"/>
      <c r="AR178" s="140"/>
      <c r="AS178" s="140"/>
      <c r="AT178" s="140"/>
      <c r="AU178" s="140"/>
      <c r="AV178" s="140"/>
      <c r="AW178" s="140"/>
      <c r="AX178" s="140"/>
    </row>
    <row r="179" spans="35:50" ht="12.75">
      <c r="AI179" s="140"/>
      <c r="AL179" s="140"/>
      <c r="AP179" s="140"/>
      <c r="AQ179" s="140"/>
      <c r="AR179" s="140"/>
      <c r="AS179" s="140"/>
      <c r="AT179" s="140"/>
      <c r="AU179" s="140"/>
      <c r="AV179" s="140"/>
      <c r="AW179" s="140"/>
      <c r="AX179" s="140"/>
    </row>
    <row r="180" spans="35:50" ht="12.75">
      <c r="AI180" s="140"/>
      <c r="AL180" s="140"/>
      <c r="AP180" s="140"/>
      <c r="AQ180" s="140"/>
      <c r="AR180" s="140"/>
      <c r="AS180" s="140"/>
      <c r="AT180" s="140"/>
      <c r="AU180" s="140"/>
      <c r="AV180" s="140"/>
      <c r="AW180" s="140"/>
      <c r="AX180" s="140"/>
    </row>
    <row r="181" spans="35:50" ht="12.75">
      <c r="AI181" s="140"/>
      <c r="AL181" s="140"/>
      <c r="AP181" s="140"/>
      <c r="AQ181" s="140"/>
      <c r="AR181" s="140"/>
      <c r="AS181" s="140"/>
      <c r="AT181" s="140"/>
      <c r="AU181" s="140"/>
      <c r="AV181" s="140"/>
      <c r="AW181" s="140"/>
      <c r="AX181" s="140"/>
    </row>
    <row r="182" spans="35:50" ht="12.75">
      <c r="AI182" s="140"/>
      <c r="AL182" s="140"/>
      <c r="AP182" s="140"/>
      <c r="AQ182" s="140"/>
      <c r="AR182" s="140"/>
      <c r="AS182" s="140"/>
      <c r="AT182" s="140"/>
      <c r="AU182" s="140"/>
      <c r="AV182" s="140"/>
      <c r="AW182" s="140"/>
      <c r="AX182" s="140"/>
    </row>
    <row r="183" spans="35:50" ht="12.75">
      <c r="AI183" s="140"/>
      <c r="AL183" s="140"/>
      <c r="AP183" s="140"/>
      <c r="AQ183" s="140"/>
      <c r="AR183" s="140"/>
      <c r="AS183" s="140"/>
      <c r="AT183" s="140"/>
      <c r="AU183" s="140"/>
      <c r="AV183" s="140"/>
      <c r="AW183" s="140"/>
      <c r="AX183" s="140"/>
    </row>
    <row r="184" spans="35:50" ht="12.75">
      <c r="AI184" s="140"/>
      <c r="AL184" s="140"/>
      <c r="AP184" s="140"/>
      <c r="AQ184" s="140"/>
      <c r="AR184" s="140"/>
      <c r="AS184" s="140"/>
      <c r="AT184" s="140"/>
      <c r="AU184" s="140"/>
      <c r="AV184" s="140"/>
      <c r="AW184" s="140"/>
      <c r="AX184" s="140"/>
    </row>
    <row r="185" spans="35:50" ht="12.75">
      <c r="AI185" s="140"/>
      <c r="AL185" s="140"/>
      <c r="AP185" s="140"/>
      <c r="AQ185" s="140"/>
      <c r="AR185" s="140"/>
      <c r="AS185" s="140"/>
      <c r="AT185" s="140"/>
      <c r="AU185" s="140"/>
      <c r="AV185" s="140"/>
      <c r="AW185" s="140"/>
      <c r="AX185" s="140"/>
    </row>
    <row r="186" spans="35:50" ht="12.75">
      <c r="AI186" s="140"/>
      <c r="AL186" s="140"/>
      <c r="AP186" s="140"/>
      <c r="AQ186" s="140"/>
      <c r="AR186" s="140"/>
      <c r="AS186" s="140"/>
      <c r="AT186" s="140"/>
      <c r="AU186" s="140"/>
      <c r="AV186" s="140"/>
      <c r="AW186" s="140"/>
      <c r="AX186" s="140"/>
    </row>
    <row r="187" spans="35:50" ht="12.75">
      <c r="AI187" s="140"/>
      <c r="AL187" s="140"/>
      <c r="AP187" s="140"/>
      <c r="AQ187" s="140"/>
      <c r="AR187" s="140"/>
      <c r="AS187" s="140"/>
      <c r="AT187" s="140"/>
      <c r="AU187" s="140"/>
      <c r="AV187" s="140"/>
      <c r="AW187" s="140"/>
      <c r="AX187" s="140"/>
    </row>
    <row r="188" spans="35:50" ht="12.75">
      <c r="AI188" s="140"/>
      <c r="AL188" s="140"/>
      <c r="AP188" s="140"/>
      <c r="AQ188" s="140"/>
      <c r="AR188" s="140"/>
      <c r="AS188" s="140"/>
      <c r="AT188" s="140"/>
      <c r="AU188" s="140"/>
      <c r="AV188" s="140"/>
      <c r="AW188" s="140"/>
      <c r="AX188" s="140"/>
    </row>
    <row r="189" spans="35:50" ht="12.75">
      <c r="AI189" s="140"/>
      <c r="AL189" s="140"/>
      <c r="AP189" s="140"/>
      <c r="AQ189" s="140"/>
      <c r="AR189" s="140"/>
      <c r="AS189" s="140"/>
      <c r="AT189" s="140"/>
      <c r="AU189" s="140"/>
      <c r="AV189" s="140"/>
      <c r="AW189" s="140"/>
      <c r="AX189" s="140"/>
    </row>
    <row r="190" spans="35:50" ht="12.75">
      <c r="AI190" s="140"/>
      <c r="AL190" s="140"/>
      <c r="AP190" s="140"/>
      <c r="AQ190" s="140"/>
      <c r="AR190" s="140"/>
      <c r="AS190" s="140"/>
      <c r="AT190" s="140"/>
      <c r="AU190" s="140"/>
      <c r="AV190" s="140"/>
      <c r="AW190" s="140"/>
      <c r="AX190" s="140"/>
    </row>
    <row r="191" spans="35:50" ht="12.75">
      <c r="AI191" s="140"/>
      <c r="AL191" s="140"/>
      <c r="AP191" s="140"/>
      <c r="AQ191" s="140"/>
      <c r="AR191" s="140"/>
      <c r="AS191" s="140"/>
      <c r="AT191" s="140"/>
      <c r="AU191" s="140"/>
      <c r="AV191" s="140"/>
      <c r="AW191" s="140"/>
      <c r="AX191" s="140"/>
    </row>
    <row r="192" spans="35:50" ht="12.75">
      <c r="AI192" s="140"/>
      <c r="AL192" s="140"/>
      <c r="AP192" s="140"/>
      <c r="AQ192" s="140"/>
      <c r="AR192" s="140"/>
      <c r="AS192" s="140"/>
      <c r="AT192" s="140"/>
      <c r="AU192" s="140"/>
      <c r="AV192" s="140"/>
      <c r="AW192" s="140"/>
      <c r="AX192" s="140"/>
    </row>
    <row r="193" spans="35:50" ht="12.75">
      <c r="AI193" s="140"/>
      <c r="AL193" s="140"/>
      <c r="AP193" s="140"/>
      <c r="AQ193" s="140"/>
      <c r="AR193" s="140"/>
      <c r="AS193" s="140"/>
      <c r="AT193" s="140"/>
      <c r="AU193" s="140"/>
      <c r="AV193" s="140"/>
      <c r="AW193" s="140"/>
      <c r="AX193" s="140"/>
    </row>
    <row r="194" spans="35:50" ht="12.75">
      <c r="AI194" s="140"/>
      <c r="AL194" s="140"/>
      <c r="AP194" s="140"/>
      <c r="AQ194" s="140"/>
      <c r="AR194" s="140"/>
      <c r="AS194" s="140"/>
      <c r="AT194" s="140"/>
      <c r="AU194" s="140"/>
      <c r="AV194" s="140"/>
      <c r="AW194" s="140"/>
      <c r="AX194" s="140"/>
    </row>
    <row r="195" spans="35:50" ht="12.75">
      <c r="AI195" s="140"/>
      <c r="AL195" s="140"/>
      <c r="AP195" s="140"/>
      <c r="AQ195" s="140"/>
      <c r="AR195" s="140"/>
      <c r="AS195" s="140"/>
      <c r="AT195" s="140"/>
      <c r="AU195" s="140"/>
      <c r="AV195" s="140"/>
      <c r="AW195" s="140"/>
      <c r="AX195" s="140"/>
    </row>
    <row r="196" spans="35:50" ht="12.75">
      <c r="AI196" s="140"/>
      <c r="AL196" s="140"/>
      <c r="AP196" s="140"/>
      <c r="AQ196" s="140"/>
      <c r="AR196" s="140"/>
      <c r="AS196" s="140"/>
      <c r="AT196" s="140"/>
      <c r="AU196" s="140"/>
      <c r="AV196" s="140"/>
      <c r="AW196" s="140"/>
      <c r="AX196" s="140"/>
    </row>
    <row r="197" spans="35:50" ht="12.75">
      <c r="AI197" s="140"/>
      <c r="AL197" s="140"/>
      <c r="AP197" s="140"/>
      <c r="AQ197" s="140"/>
      <c r="AR197" s="140"/>
      <c r="AS197" s="140"/>
      <c r="AT197" s="140"/>
      <c r="AU197" s="140"/>
      <c r="AV197" s="140"/>
      <c r="AW197" s="140"/>
      <c r="AX197" s="140"/>
    </row>
    <row r="198" spans="35:50" ht="12.75">
      <c r="AI198" s="140"/>
      <c r="AL198" s="140"/>
      <c r="AP198" s="140"/>
      <c r="AQ198" s="140"/>
      <c r="AR198" s="140"/>
      <c r="AS198" s="140"/>
      <c r="AT198" s="140"/>
      <c r="AU198" s="140"/>
      <c r="AV198" s="140"/>
      <c r="AW198" s="140"/>
      <c r="AX198" s="140"/>
    </row>
    <row r="199" spans="35:50" ht="12.75">
      <c r="AI199" s="140"/>
      <c r="AL199" s="140"/>
      <c r="AP199" s="140"/>
      <c r="AQ199" s="140"/>
      <c r="AR199" s="140"/>
      <c r="AS199" s="140"/>
      <c r="AT199" s="140"/>
      <c r="AU199" s="140"/>
      <c r="AV199" s="140"/>
      <c r="AW199" s="140"/>
      <c r="AX199" s="140"/>
    </row>
    <row r="200" spans="35:50" ht="12.75">
      <c r="AI200" s="140"/>
      <c r="AL200" s="140"/>
      <c r="AP200" s="140"/>
      <c r="AQ200" s="140"/>
      <c r="AR200" s="140"/>
      <c r="AS200" s="140"/>
      <c r="AT200" s="140"/>
      <c r="AU200" s="140"/>
      <c r="AV200" s="140"/>
      <c r="AW200" s="140"/>
      <c r="AX200" s="140"/>
    </row>
    <row r="201" spans="35:50" ht="12.75">
      <c r="AI201" s="140"/>
      <c r="AL201" s="140"/>
      <c r="AP201" s="140"/>
      <c r="AQ201" s="140"/>
      <c r="AR201" s="140"/>
      <c r="AS201" s="140"/>
      <c r="AT201" s="140"/>
      <c r="AU201" s="140"/>
      <c r="AV201" s="140"/>
      <c r="AW201" s="140"/>
      <c r="AX201" s="140"/>
    </row>
    <row r="202" spans="35:50" ht="12.75">
      <c r="AI202" s="140"/>
      <c r="AL202" s="140"/>
      <c r="AP202" s="140"/>
      <c r="AQ202" s="140"/>
      <c r="AR202" s="140"/>
      <c r="AS202" s="140"/>
      <c r="AT202" s="140"/>
      <c r="AU202" s="140"/>
      <c r="AV202" s="140"/>
      <c r="AW202" s="140"/>
      <c r="AX202" s="140"/>
    </row>
    <row r="203" spans="35:50" ht="12.75">
      <c r="AI203" s="140"/>
      <c r="AL203" s="140"/>
      <c r="AP203" s="140"/>
      <c r="AQ203" s="140"/>
      <c r="AR203" s="140"/>
      <c r="AS203" s="140"/>
      <c r="AT203" s="140"/>
      <c r="AU203" s="140"/>
      <c r="AV203" s="140"/>
      <c r="AW203" s="140"/>
      <c r="AX203" s="140"/>
    </row>
    <row r="204" spans="35:50" ht="12.75">
      <c r="AI204" s="140"/>
      <c r="AL204" s="140"/>
      <c r="AP204" s="140"/>
      <c r="AQ204" s="140"/>
      <c r="AR204" s="140"/>
      <c r="AS204" s="140"/>
      <c r="AT204" s="140"/>
      <c r="AU204" s="140"/>
      <c r="AV204" s="140"/>
      <c r="AW204" s="140"/>
      <c r="AX204" s="140"/>
    </row>
    <row r="205" spans="35:50" ht="12.75">
      <c r="AI205" s="140"/>
      <c r="AL205" s="140"/>
      <c r="AP205" s="140"/>
      <c r="AQ205" s="140"/>
      <c r="AR205" s="140"/>
      <c r="AS205" s="140"/>
      <c r="AT205" s="140"/>
      <c r="AU205" s="140"/>
      <c r="AV205" s="140"/>
      <c r="AW205" s="140"/>
      <c r="AX205" s="140"/>
    </row>
    <row r="206" spans="35:50" ht="12.75">
      <c r="AI206" s="140"/>
      <c r="AL206" s="140"/>
      <c r="AP206" s="140"/>
      <c r="AQ206" s="140"/>
      <c r="AR206" s="140"/>
      <c r="AS206" s="140"/>
      <c r="AT206" s="140"/>
      <c r="AU206" s="140"/>
      <c r="AV206" s="140"/>
      <c r="AW206" s="140"/>
      <c r="AX206" s="140"/>
    </row>
    <row r="207" spans="35:50" ht="12.75">
      <c r="AI207" s="140"/>
      <c r="AL207" s="140"/>
      <c r="AP207" s="140"/>
      <c r="AQ207" s="140"/>
      <c r="AR207" s="140"/>
      <c r="AS207" s="140"/>
      <c r="AT207" s="140"/>
      <c r="AU207" s="140"/>
      <c r="AV207" s="140"/>
      <c r="AW207" s="140"/>
      <c r="AX207" s="140"/>
    </row>
    <row r="208" spans="35:50" ht="12.75">
      <c r="AI208" s="140"/>
      <c r="AL208" s="140"/>
      <c r="AP208" s="140"/>
      <c r="AQ208" s="140"/>
      <c r="AR208" s="140"/>
      <c r="AS208" s="140"/>
      <c r="AT208" s="140"/>
      <c r="AU208" s="140"/>
      <c r="AV208" s="140"/>
      <c r="AW208" s="140"/>
      <c r="AX208" s="140"/>
    </row>
    <row r="209" spans="35:50" ht="12.75">
      <c r="AI209" s="140"/>
      <c r="AL209" s="140"/>
      <c r="AP209" s="140"/>
      <c r="AQ209" s="140"/>
      <c r="AR209" s="140"/>
      <c r="AS209" s="140"/>
      <c r="AT209" s="140"/>
      <c r="AU209" s="140"/>
      <c r="AV209" s="140"/>
      <c r="AW209" s="140"/>
      <c r="AX209" s="140"/>
    </row>
    <row r="210" spans="35:50" ht="12.75">
      <c r="AI210" s="140"/>
      <c r="AL210" s="140"/>
      <c r="AP210" s="140"/>
      <c r="AQ210" s="140"/>
      <c r="AR210" s="140"/>
      <c r="AS210" s="140"/>
      <c r="AT210" s="140"/>
      <c r="AU210" s="140"/>
      <c r="AV210" s="140"/>
      <c r="AW210" s="140"/>
      <c r="AX210" s="140"/>
    </row>
    <row r="211" spans="35:50" ht="12.75">
      <c r="AI211" s="140"/>
      <c r="AL211" s="140"/>
      <c r="AP211" s="140"/>
      <c r="AQ211" s="140"/>
      <c r="AR211" s="140"/>
      <c r="AS211" s="140"/>
      <c r="AT211" s="140"/>
      <c r="AU211" s="140"/>
      <c r="AV211" s="140"/>
      <c r="AW211" s="140"/>
      <c r="AX211" s="140"/>
    </row>
    <row r="212" spans="35:50" ht="12.75">
      <c r="AI212" s="140"/>
      <c r="AL212" s="140"/>
      <c r="AP212" s="140"/>
      <c r="AQ212" s="140"/>
      <c r="AR212" s="140"/>
      <c r="AS212" s="140"/>
      <c r="AT212" s="140"/>
      <c r="AU212" s="140"/>
      <c r="AV212" s="140"/>
      <c r="AW212" s="140"/>
      <c r="AX212" s="140"/>
    </row>
    <row r="213" spans="35:50" ht="12.75">
      <c r="AI213" s="140"/>
      <c r="AL213" s="140"/>
      <c r="AP213" s="140"/>
      <c r="AQ213" s="140"/>
      <c r="AR213" s="140"/>
      <c r="AS213" s="140"/>
      <c r="AT213" s="140"/>
      <c r="AU213" s="140"/>
      <c r="AV213" s="140"/>
      <c r="AW213" s="140"/>
      <c r="AX213" s="140"/>
    </row>
    <row r="214" spans="35:50" ht="12.75">
      <c r="AI214" s="140"/>
      <c r="AL214" s="140"/>
      <c r="AP214" s="140"/>
      <c r="AQ214" s="140"/>
      <c r="AR214" s="140"/>
      <c r="AS214" s="140"/>
      <c r="AT214" s="140"/>
      <c r="AU214" s="140"/>
      <c r="AV214" s="140"/>
      <c r="AW214" s="140"/>
      <c r="AX214" s="140"/>
    </row>
    <row r="215" spans="35:50" ht="12.75">
      <c r="AI215" s="140"/>
      <c r="AL215" s="140"/>
      <c r="AP215" s="140"/>
      <c r="AQ215" s="140"/>
      <c r="AR215" s="140"/>
      <c r="AS215" s="140"/>
      <c r="AT215" s="140"/>
      <c r="AU215" s="140"/>
      <c r="AV215" s="140"/>
      <c r="AW215" s="140"/>
      <c r="AX215" s="140"/>
    </row>
    <row r="216" spans="35:50" ht="12.75">
      <c r="AI216" s="140"/>
      <c r="AL216" s="140"/>
      <c r="AP216" s="140"/>
      <c r="AQ216" s="140"/>
      <c r="AR216" s="140"/>
      <c r="AS216" s="140"/>
      <c r="AT216" s="140"/>
      <c r="AU216" s="140"/>
      <c r="AV216" s="140"/>
      <c r="AW216" s="140"/>
      <c r="AX216" s="140"/>
    </row>
    <row r="217" spans="35:50" ht="12.75">
      <c r="AI217" s="140"/>
      <c r="AL217" s="140"/>
      <c r="AP217" s="140"/>
      <c r="AQ217" s="140"/>
      <c r="AR217" s="140"/>
      <c r="AS217" s="140"/>
      <c r="AT217" s="140"/>
      <c r="AU217" s="140"/>
      <c r="AV217" s="140"/>
      <c r="AW217" s="140"/>
      <c r="AX217" s="140"/>
    </row>
    <row r="218" spans="35:50" ht="12.75">
      <c r="AI218" s="140"/>
      <c r="AL218" s="140"/>
      <c r="AP218" s="140"/>
      <c r="AQ218" s="140"/>
      <c r="AR218" s="140"/>
      <c r="AS218" s="140"/>
      <c r="AT218" s="140"/>
      <c r="AU218" s="140"/>
      <c r="AV218" s="140"/>
      <c r="AW218" s="140"/>
      <c r="AX218" s="140"/>
    </row>
    <row r="219" spans="35:50" ht="12.75">
      <c r="AI219" s="140"/>
      <c r="AL219" s="140"/>
      <c r="AP219" s="140"/>
      <c r="AQ219" s="140"/>
      <c r="AR219" s="140"/>
      <c r="AS219" s="140"/>
      <c r="AT219" s="140"/>
      <c r="AU219" s="140"/>
      <c r="AV219" s="140"/>
      <c r="AW219" s="140"/>
      <c r="AX219" s="140"/>
    </row>
    <row r="220" spans="35:50" ht="12.75">
      <c r="AI220" s="140"/>
      <c r="AL220" s="140"/>
      <c r="AP220" s="140"/>
      <c r="AQ220" s="140"/>
      <c r="AR220" s="140"/>
      <c r="AS220" s="140"/>
      <c r="AT220" s="140"/>
      <c r="AU220" s="140"/>
      <c r="AV220" s="140"/>
      <c r="AW220" s="140"/>
      <c r="AX220" s="140"/>
    </row>
    <row r="221" spans="35:50" ht="12.75">
      <c r="AI221" s="140"/>
      <c r="AL221" s="140"/>
      <c r="AP221" s="140"/>
      <c r="AQ221" s="140"/>
      <c r="AR221" s="140"/>
      <c r="AS221" s="140"/>
      <c r="AT221" s="140"/>
      <c r="AU221" s="140"/>
      <c r="AV221" s="140"/>
      <c r="AW221" s="140"/>
      <c r="AX221" s="140"/>
    </row>
    <row r="222" spans="35:50" ht="12.75">
      <c r="AI222" s="140"/>
      <c r="AL222" s="140"/>
      <c r="AP222" s="140"/>
      <c r="AQ222" s="140"/>
      <c r="AR222" s="140"/>
      <c r="AS222" s="140"/>
      <c r="AT222" s="140"/>
      <c r="AU222" s="140"/>
      <c r="AV222" s="140"/>
      <c r="AW222" s="140"/>
      <c r="AX222" s="140"/>
    </row>
    <row r="223" spans="35:50" ht="12.75">
      <c r="AI223" s="140"/>
      <c r="AL223" s="140"/>
      <c r="AP223" s="140"/>
      <c r="AQ223" s="140"/>
      <c r="AR223" s="140"/>
      <c r="AS223" s="140"/>
      <c r="AT223" s="140"/>
      <c r="AU223" s="140"/>
      <c r="AV223" s="140"/>
      <c r="AW223" s="140"/>
      <c r="AX223" s="140"/>
    </row>
    <row r="224" spans="35:50" ht="12.75">
      <c r="AI224" s="140"/>
      <c r="AL224" s="140"/>
      <c r="AP224" s="140"/>
      <c r="AQ224" s="140"/>
      <c r="AR224" s="140"/>
      <c r="AS224" s="140"/>
      <c r="AT224" s="140"/>
      <c r="AU224" s="140"/>
      <c r="AV224" s="140"/>
      <c r="AW224" s="140"/>
      <c r="AX224" s="140"/>
    </row>
    <row r="225" spans="35:50" ht="12.75">
      <c r="AI225" s="140"/>
      <c r="AL225" s="140"/>
      <c r="AP225" s="140"/>
      <c r="AQ225" s="140"/>
      <c r="AR225" s="140"/>
      <c r="AS225" s="140"/>
      <c r="AT225" s="140"/>
      <c r="AU225" s="140"/>
      <c r="AV225" s="140"/>
      <c r="AW225" s="140"/>
      <c r="AX225" s="140"/>
    </row>
    <row r="226" spans="35:50" ht="12.75">
      <c r="AI226" s="140"/>
      <c r="AL226" s="140"/>
      <c r="AP226" s="140"/>
      <c r="AQ226" s="140"/>
      <c r="AR226" s="140"/>
      <c r="AS226" s="140"/>
      <c r="AT226" s="140"/>
      <c r="AU226" s="140"/>
      <c r="AV226" s="140"/>
      <c r="AW226" s="140"/>
      <c r="AX226" s="140"/>
    </row>
    <row r="227" spans="35:50" ht="12.75">
      <c r="AI227" s="140"/>
      <c r="AL227" s="140"/>
      <c r="AP227" s="140"/>
      <c r="AQ227" s="140"/>
      <c r="AR227" s="140"/>
      <c r="AS227" s="140"/>
      <c r="AT227" s="140"/>
      <c r="AU227" s="140"/>
      <c r="AV227" s="140"/>
      <c r="AW227" s="140"/>
      <c r="AX227" s="140"/>
    </row>
    <row r="228" spans="35:50" ht="12.75">
      <c r="AI228" s="140"/>
      <c r="AL228" s="140"/>
      <c r="AP228" s="140"/>
      <c r="AQ228" s="140"/>
      <c r="AR228" s="140"/>
      <c r="AS228" s="140"/>
      <c r="AT228" s="140"/>
      <c r="AU228" s="140"/>
      <c r="AV228" s="140"/>
      <c r="AW228" s="140"/>
      <c r="AX228" s="140"/>
    </row>
    <row r="229" spans="35:50" ht="12.75">
      <c r="AI229" s="140"/>
      <c r="AL229" s="140"/>
      <c r="AP229" s="140"/>
      <c r="AQ229" s="140"/>
      <c r="AR229" s="140"/>
      <c r="AS229" s="140"/>
      <c r="AT229" s="140"/>
      <c r="AU229" s="140"/>
      <c r="AV229" s="140"/>
      <c r="AW229" s="140"/>
      <c r="AX229" s="140"/>
    </row>
    <row r="230" spans="35:50" ht="12.75">
      <c r="AI230" s="140"/>
      <c r="AL230" s="140"/>
      <c r="AP230" s="140"/>
      <c r="AQ230" s="140"/>
      <c r="AR230" s="140"/>
      <c r="AS230" s="140"/>
      <c r="AT230" s="140"/>
      <c r="AU230" s="140"/>
      <c r="AV230" s="140"/>
      <c r="AW230" s="140"/>
      <c r="AX230" s="140"/>
    </row>
    <row r="231" spans="35:50" ht="12.75">
      <c r="AI231" s="140"/>
      <c r="AL231" s="140"/>
      <c r="AP231" s="140"/>
      <c r="AQ231" s="140"/>
      <c r="AR231" s="140"/>
      <c r="AS231" s="140"/>
      <c r="AT231" s="140"/>
      <c r="AU231" s="140"/>
      <c r="AV231" s="140"/>
      <c r="AW231" s="140"/>
      <c r="AX231" s="140"/>
    </row>
    <row r="232" spans="35:50" ht="12.75">
      <c r="AI232" s="140"/>
      <c r="AL232" s="140"/>
      <c r="AP232" s="140"/>
      <c r="AQ232" s="140"/>
      <c r="AR232" s="140"/>
      <c r="AS232" s="140"/>
      <c r="AT232" s="140"/>
      <c r="AU232" s="140"/>
      <c r="AV232" s="140"/>
      <c r="AW232" s="140"/>
      <c r="AX232" s="140"/>
    </row>
    <row r="233" spans="35:50" ht="12.75">
      <c r="AI233" s="140"/>
      <c r="AL233" s="140"/>
      <c r="AP233" s="140"/>
      <c r="AQ233" s="140"/>
      <c r="AR233" s="140"/>
      <c r="AS233" s="140"/>
      <c r="AT233" s="140"/>
      <c r="AU233" s="140"/>
      <c r="AV233" s="140"/>
      <c r="AW233" s="140"/>
      <c r="AX233" s="140"/>
    </row>
    <row r="234" spans="35:50" ht="12.75">
      <c r="AI234" s="140"/>
      <c r="AL234" s="140"/>
      <c r="AP234" s="140"/>
      <c r="AQ234" s="140"/>
      <c r="AR234" s="140"/>
      <c r="AS234" s="140"/>
      <c r="AT234" s="140"/>
      <c r="AU234" s="140"/>
      <c r="AV234" s="140"/>
      <c r="AW234" s="140"/>
      <c r="AX234" s="140"/>
    </row>
    <row r="235" spans="35:50" ht="12.75">
      <c r="AI235" s="140"/>
      <c r="AL235" s="140"/>
      <c r="AP235" s="140"/>
      <c r="AQ235" s="140"/>
      <c r="AR235" s="140"/>
      <c r="AS235" s="140"/>
      <c r="AT235" s="140"/>
      <c r="AU235" s="140"/>
      <c r="AV235" s="140"/>
      <c r="AW235" s="140"/>
      <c r="AX235" s="140"/>
    </row>
    <row r="236" spans="35:50" ht="12.75">
      <c r="AI236" s="140"/>
      <c r="AL236" s="140"/>
      <c r="AP236" s="140"/>
      <c r="AQ236" s="140"/>
      <c r="AR236" s="140"/>
      <c r="AS236" s="140"/>
      <c r="AT236" s="140"/>
      <c r="AU236" s="140"/>
      <c r="AV236" s="140"/>
      <c r="AW236" s="140"/>
      <c r="AX236" s="140"/>
    </row>
    <row r="237" spans="35:50" ht="12.75">
      <c r="AI237" s="140"/>
      <c r="AL237" s="140"/>
      <c r="AP237" s="140"/>
      <c r="AQ237" s="140"/>
      <c r="AR237" s="140"/>
      <c r="AS237" s="140"/>
      <c r="AT237" s="140"/>
      <c r="AU237" s="140"/>
      <c r="AV237" s="140"/>
      <c r="AW237" s="140"/>
      <c r="AX237" s="140"/>
    </row>
    <row r="238" spans="35:50" ht="12.75">
      <c r="AI238" s="140"/>
      <c r="AL238" s="140"/>
      <c r="AP238" s="140"/>
      <c r="AQ238" s="140"/>
      <c r="AR238" s="140"/>
      <c r="AS238" s="140"/>
      <c r="AT238" s="140"/>
      <c r="AU238" s="140"/>
      <c r="AV238" s="140"/>
      <c r="AW238" s="140"/>
      <c r="AX238" s="140"/>
    </row>
    <row r="239" spans="35:50" ht="12.75">
      <c r="AI239" s="140"/>
      <c r="AL239" s="140"/>
      <c r="AP239" s="140"/>
      <c r="AQ239" s="140"/>
      <c r="AR239" s="140"/>
      <c r="AS239" s="140"/>
      <c r="AT239" s="140"/>
      <c r="AU239" s="140"/>
      <c r="AV239" s="140"/>
      <c r="AW239" s="140"/>
      <c r="AX239" s="140"/>
    </row>
    <row r="240" spans="35:50" ht="12.75">
      <c r="AI240" s="140"/>
      <c r="AL240" s="140"/>
      <c r="AP240" s="140"/>
      <c r="AQ240" s="140"/>
      <c r="AR240" s="140"/>
      <c r="AS240" s="140"/>
      <c r="AT240" s="140"/>
      <c r="AU240" s="140"/>
      <c r="AV240" s="140"/>
      <c r="AW240" s="140"/>
      <c r="AX240" s="140"/>
    </row>
    <row r="241" spans="35:50" ht="12.75">
      <c r="AI241" s="140"/>
      <c r="AL241" s="140"/>
      <c r="AP241" s="140"/>
      <c r="AQ241" s="140"/>
      <c r="AR241" s="140"/>
      <c r="AS241" s="140"/>
      <c r="AT241" s="140"/>
      <c r="AU241" s="140"/>
      <c r="AV241" s="140"/>
      <c r="AW241" s="140"/>
      <c r="AX241" s="140"/>
    </row>
    <row r="242" spans="35:50" ht="12.75">
      <c r="AI242" s="140"/>
      <c r="AL242" s="140"/>
      <c r="AP242" s="140"/>
      <c r="AQ242" s="140"/>
      <c r="AR242" s="140"/>
      <c r="AS242" s="140"/>
      <c r="AT242" s="140"/>
      <c r="AU242" s="140"/>
      <c r="AV242" s="140"/>
      <c r="AW242" s="140"/>
      <c r="AX242" s="140"/>
    </row>
    <row r="243" spans="35:50" ht="12.75">
      <c r="AI243" s="140"/>
      <c r="AL243" s="140"/>
      <c r="AP243" s="140"/>
      <c r="AQ243" s="140"/>
      <c r="AR243" s="140"/>
      <c r="AS243" s="140"/>
      <c r="AT243" s="140"/>
      <c r="AU243" s="140"/>
      <c r="AV243" s="140"/>
      <c r="AW243" s="140"/>
      <c r="AX243" s="140"/>
    </row>
    <row r="244" spans="35:50" ht="12.75">
      <c r="AI244" s="140"/>
      <c r="AL244" s="140"/>
      <c r="AP244" s="140"/>
      <c r="AQ244" s="140"/>
      <c r="AR244" s="140"/>
      <c r="AS244" s="140"/>
      <c r="AT244" s="140"/>
      <c r="AU244" s="140"/>
      <c r="AV244" s="140"/>
      <c r="AW244" s="140"/>
      <c r="AX244" s="140"/>
    </row>
    <row r="245" spans="35:50" ht="12.75">
      <c r="AI245" s="140"/>
      <c r="AL245" s="140"/>
      <c r="AP245" s="140"/>
      <c r="AQ245" s="140"/>
      <c r="AR245" s="140"/>
      <c r="AS245" s="140"/>
      <c r="AT245" s="140"/>
      <c r="AU245" s="140"/>
      <c r="AV245" s="140"/>
      <c r="AW245" s="140"/>
      <c r="AX245" s="140"/>
    </row>
    <row r="246" spans="35:50" ht="12.75">
      <c r="AI246" s="140"/>
      <c r="AL246" s="140"/>
      <c r="AP246" s="140"/>
      <c r="AQ246" s="140"/>
      <c r="AR246" s="140"/>
      <c r="AS246" s="140"/>
      <c r="AT246" s="140"/>
      <c r="AU246" s="140"/>
      <c r="AV246" s="140"/>
      <c r="AW246" s="140"/>
      <c r="AX246" s="140"/>
    </row>
    <row r="247" spans="35:50" ht="12.75">
      <c r="AI247" s="140"/>
      <c r="AL247" s="140"/>
      <c r="AP247" s="140"/>
      <c r="AQ247" s="140"/>
      <c r="AR247" s="140"/>
      <c r="AS247" s="140"/>
      <c r="AT247" s="140"/>
      <c r="AU247" s="140"/>
      <c r="AV247" s="140"/>
      <c r="AW247" s="140"/>
      <c r="AX247" s="140"/>
    </row>
    <row r="248" spans="35:50" ht="12.75">
      <c r="AI248" s="140"/>
      <c r="AL248" s="140"/>
      <c r="AP248" s="140"/>
      <c r="AQ248" s="140"/>
      <c r="AR248" s="140"/>
      <c r="AS248" s="140"/>
      <c r="AT248" s="140"/>
      <c r="AU248" s="140"/>
      <c r="AV248" s="140"/>
      <c r="AW248" s="140"/>
      <c r="AX248" s="140"/>
    </row>
    <row r="249" spans="35:50" ht="12.75">
      <c r="AI249" s="140"/>
      <c r="AL249" s="140"/>
      <c r="AP249" s="140"/>
      <c r="AQ249" s="140"/>
      <c r="AR249" s="140"/>
      <c r="AS249" s="140"/>
      <c r="AT249" s="140"/>
      <c r="AU249" s="140"/>
      <c r="AV249" s="140"/>
      <c r="AW249" s="140"/>
      <c r="AX249" s="140"/>
    </row>
    <row r="250" spans="35:50" ht="12.75">
      <c r="AI250" s="140"/>
      <c r="AL250" s="140"/>
      <c r="AP250" s="140"/>
      <c r="AQ250" s="140"/>
      <c r="AR250" s="140"/>
      <c r="AS250" s="140"/>
      <c r="AT250" s="140"/>
      <c r="AU250" s="140"/>
      <c r="AV250" s="140"/>
      <c r="AW250" s="140"/>
      <c r="AX250" s="140"/>
    </row>
    <row r="251" spans="35:50" ht="12.75">
      <c r="AI251" s="140"/>
      <c r="AL251" s="140"/>
      <c r="AP251" s="140"/>
      <c r="AQ251" s="140"/>
      <c r="AR251" s="140"/>
      <c r="AS251" s="140"/>
      <c r="AT251" s="140"/>
      <c r="AU251" s="140"/>
      <c r="AV251" s="140"/>
      <c r="AW251" s="140"/>
      <c r="AX251" s="140"/>
    </row>
    <row r="252" spans="35:50" ht="12.75">
      <c r="AI252" s="140"/>
      <c r="AL252" s="140"/>
      <c r="AP252" s="140"/>
      <c r="AQ252" s="140"/>
      <c r="AR252" s="140"/>
      <c r="AS252" s="140"/>
      <c r="AT252" s="140"/>
      <c r="AU252" s="140"/>
      <c r="AV252" s="140"/>
      <c r="AW252" s="140"/>
      <c r="AX252" s="140"/>
    </row>
    <row r="253" spans="35:50" ht="12.75">
      <c r="AI253" s="140"/>
      <c r="AL253" s="140"/>
      <c r="AP253" s="140"/>
      <c r="AQ253" s="140"/>
      <c r="AR253" s="140"/>
      <c r="AS253" s="140"/>
      <c r="AT253" s="140"/>
      <c r="AU253" s="140"/>
      <c r="AV253" s="140"/>
      <c r="AW253" s="140"/>
      <c r="AX253" s="140"/>
    </row>
    <row r="254" spans="35:50" ht="12.75">
      <c r="AI254" s="140"/>
      <c r="AL254" s="140"/>
      <c r="AP254" s="140"/>
      <c r="AQ254" s="140"/>
      <c r="AR254" s="140"/>
      <c r="AS254" s="140"/>
      <c r="AT254" s="140"/>
      <c r="AU254" s="140"/>
      <c r="AV254" s="140"/>
      <c r="AW254" s="140"/>
      <c r="AX254" s="140"/>
    </row>
    <row r="255" spans="35:50" ht="12.75">
      <c r="AI255" s="140"/>
      <c r="AL255" s="140"/>
      <c r="AP255" s="140"/>
      <c r="AQ255" s="140"/>
      <c r="AR255" s="140"/>
      <c r="AS255" s="140"/>
      <c r="AT255" s="140"/>
      <c r="AU255" s="140"/>
      <c r="AV255" s="140"/>
      <c r="AW255" s="140"/>
      <c r="AX255" s="140"/>
    </row>
    <row r="256" spans="35:50" ht="12.75">
      <c r="AI256" s="140"/>
      <c r="AL256" s="140"/>
      <c r="AP256" s="140"/>
      <c r="AQ256" s="140"/>
      <c r="AR256" s="140"/>
      <c r="AS256" s="140"/>
      <c r="AT256" s="140"/>
      <c r="AU256" s="140"/>
      <c r="AV256" s="140"/>
      <c r="AW256" s="140"/>
      <c r="AX256" s="140"/>
    </row>
    <row r="257" spans="35:50" ht="12.75">
      <c r="AI257" s="140"/>
      <c r="AL257" s="140"/>
      <c r="AP257" s="140"/>
      <c r="AQ257" s="140"/>
      <c r="AR257" s="140"/>
      <c r="AS257" s="140"/>
      <c r="AT257" s="140"/>
      <c r="AU257" s="140"/>
      <c r="AV257" s="140"/>
      <c r="AW257" s="140"/>
      <c r="AX257" s="140"/>
    </row>
    <row r="258" spans="35:50" ht="12.75">
      <c r="AI258" s="140"/>
      <c r="AL258" s="140"/>
      <c r="AP258" s="140"/>
      <c r="AQ258" s="140"/>
      <c r="AR258" s="140"/>
      <c r="AS258" s="140"/>
      <c r="AT258" s="140"/>
      <c r="AU258" s="140"/>
      <c r="AV258" s="140"/>
      <c r="AW258" s="140"/>
      <c r="AX258" s="140"/>
    </row>
    <row r="259" spans="35:50" ht="12.75">
      <c r="AI259" s="140"/>
      <c r="AL259" s="140"/>
      <c r="AP259" s="140"/>
      <c r="AQ259" s="140"/>
      <c r="AR259" s="140"/>
      <c r="AS259" s="140"/>
      <c r="AT259" s="140"/>
      <c r="AU259" s="140"/>
      <c r="AV259" s="140"/>
      <c r="AW259" s="140"/>
      <c r="AX259" s="140"/>
    </row>
    <row r="260" spans="35:50" ht="12.75">
      <c r="AI260" s="140"/>
      <c r="AL260" s="140"/>
      <c r="AP260" s="140"/>
      <c r="AQ260" s="140"/>
      <c r="AR260" s="140"/>
      <c r="AS260" s="140"/>
      <c r="AT260" s="140"/>
      <c r="AU260" s="140"/>
      <c r="AV260" s="140"/>
      <c r="AW260" s="140"/>
      <c r="AX260" s="140"/>
    </row>
    <row r="261" spans="35:50" ht="12.75">
      <c r="AI261" s="140"/>
      <c r="AL261" s="140"/>
      <c r="AP261" s="140"/>
      <c r="AQ261" s="140"/>
      <c r="AR261" s="140"/>
      <c r="AS261" s="140"/>
      <c r="AT261" s="140"/>
      <c r="AU261" s="140"/>
      <c r="AV261" s="140"/>
      <c r="AW261" s="140"/>
      <c r="AX261" s="140"/>
    </row>
    <row r="262" spans="35:50" ht="12.75">
      <c r="AI262" s="140"/>
      <c r="AL262" s="140"/>
      <c r="AP262" s="140"/>
      <c r="AQ262" s="140"/>
      <c r="AR262" s="140"/>
      <c r="AS262" s="140"/>
      <c r="AT262" s="140"/>
      <c r="AU262" s="140"/>
      <c r="AV262" s="140"/>
      <c r="AW262" s="140"/>
      <c r="AX262" s="140"/>
    </row>
    <row r="263" spans="35:50" ht="12.75">
      <c r="AI263" s="140"/>
      <c r="AL263" s="140"/>
      <c r="AP263" s="140"/>
      <c r="AQ263" s="140"/>
      <c r="AR263" s="140"/>
      <c r="AS263" s="140"/>
      <c r="AT263" s="140"/>
      <c r="AU263" s="140"/>
      <c r="AV263" s="140"/>
      <c r="AW263" s="140"/>
      <c r="AX263" s="140"/>
    </row>
    <row r="264" spans="35:50" ht="12.75">
      <c r="AI264" s="140"/>
      <c r="AL264" s="140"/>
      <c r="AP264" s="140"/>
      <c r="AQ264" s="140"/>
      <c r="AR264" s="140"/>
      <c r="AS264" s="140"/>
      <c r="AT264" s="140"/>
      <c r="AU264" s="140"/>
      <c r="AV264" s="140"/>
      <c r="AW264" s="140"/>
      <c r="AX264" s="140"/>
    </row>
    <row r="265" spans="35:50" ht="12.75">
      <c r="AI265" s="140"/>
      <c r="AL265" s="140"/>
      <c r="AP265" s="140"/>
      <c r="AQ265" s="140"/>
      <c r="AR265" s="140"/>
      <c r="AS265" s="140"/>
      <c r="AT265" s="140"/>
      <c r="AU265" s="140"/>
      <c r="AV265" s="140"/>
      <c r="AW265" s="140"/>
      <c r="AX265" s="140"/>
    </row>
    <row r="266" spans="35:50" ht="12.75">
      <c r="AI266" s="140"/>
      <c r="AL266" s="140"/>
      <c r="AP266" s="140"/>
      <c r="AQ266" s="140"/>
      <c r="AR266" s="140"/>
      <c r="AS266" s="140"/>
      <c r="AT266" s="140"/>
      <c r="AU266" s="140"/>
      <c r="AV266" s="140"/>
      <c r="AW266" s="140"/>
      <c r="AX266" s="140"/>
    </row>
    <row r="267" spans="35:50" ht="12.75">
      <c r="AI267" s="140"/>
      <c r="AL267" s="140"/>
      <c r="AP267" s="140"/>
      <c r="AQ267" s="140"/>
      <c r="AR267" s="140"/>
      <c r="AS267" s="140"/>
      <c r="AT267" s="140"/>
      <c r="AU267" s="140"/>
      <c r="AV267" s="140"/>
      <c r="AW267" s="140"/>
      <c r="AX267" s="140"/>
    </row>
    <row r="268" spans="35:50" ht="12.75">
      <c r="AI268" s="140"/>
      <c r="AL268" s="140"/>
      <c r="AP268" s="140"/>
      <c r="AQ268" s="140"/>
      <c r="AR268" s="140"/>
      <c r="AS268" s="140"/>
      <c r="AT268" s="140"/>
      <c r="AU268" s="140"/>
      <c r="AV268" s="140"/>
      <c r="AW268" s="140"/>
      <c r="AX268" s="140"/>
    </row>
    <row r="269" spans="35:50" ht="12.75">
      <c r="AI269" s="140"/>
      <c r="AL269" s="140"/>
      <c r="AP269" s="140"/>
      <c r="AQ269" s="140"/>
      <c r="AR269" s="140"/>
      <c r="AS269" s="140"/>
      <c r="AT269" s="140"/>
      <c r="AU269" s="140"/>
      <c r="AV269" s="140"/>
      <c r="AW269" s="140"/>
      <c r="AX269" s="140"/>
    </row>
    <row r="270" spans="35:50" ht="12.75">
      <c r="AI270" s="140"/>
      <c r="AL270" s="140"/>
      <c r="AP270" s="140"/>
      <c r="AQ270" s="140"/>
      <c r="AR270" s="140"/>
      <c r="AS270" s="140"/>
      <c r="AT270" s="140"/>
      <c r="AU270" s="140"/>
      <c r="AV270" s="140"/>
      <c r="AW270" s="140"/>
      <c r="AX270" s="140"/>
    </row>
    <row r="271" spans="35:50" ht="12.75">
      <c r="AI271" s="140"/>
      <c r="AL271" s="140"/>
      <c r="AP271" s="140"/>
      <c r="AQ271" s="140"/>
      <c r="AR271" s="140"/>
      <c r="AS271" s="140"/>
      <c r="AT271" s="140"/>
      <c r="AU271" s="140"/>
      <c r="AV271" s="140"/>
      <c r="AW271" s="140"/>
      <c r="AX271" s="140"/>
    </row>
    <row r="272" spans="35:50" ht="12.75">
      <c r="AI272" s="140"/>
      <c r="AL272" s="140"/>
      <c r="AP272" s="140"/>
      <c r="AQ272" s="140"/>
      <c r="AR272" s="140"/>
      <c r="AS272" s="140"/>
      <c r="AT272" s="140"/>
      <c r="AU272" s="140"/>
      <c r="AV272" s="140"/>
      <c r="AW272" s="140"/>
      <c r="AX272" s="140"/>
    </row>
    <row r="273" spans="35:50" ht="12.75">
      <c r="AI273" s="140"/>
      <c r="AL273" s="140"/>
      <c r="AP273" s="140"/>
      <c r="AQ273" s="140"/>
      <c r="AR273" s="140"/>
      <c r="AS273" s="140"/>
      <c r="AT273" s="140"/>
      <c r="AU273" s="140"/>
      <c r="AV273" s="140"/>
      <c r="AW273" s="140"/>
      <c r="AX273" s="140"/>
    </row>
    <row r="274" spans="35:50" ht="12.75">
      <c r="AI274" s="140"/>
      <c r="AL274" s="140"/>
      <c r="AP274" s="140"/>
      <c r="AQ274" s="140"/>
      <c r="AR274" s="140"/>
      <c r="AS274" s="140"/>
      <c r="AT274" s="140"/>
      <c r="AU274" s="140"/>
      <c r="AV274" s="140"/>
      <c r="AW274" s="140"/>
      <c r="AX274" s="140"/>
    </row>
    <row r="275" spans="35:50" ht="12.75">
      <c r="AI275" s="140"/>
      <c r="AL275" s="140"/>
      <c r="AP275" s="140"/>
      <c r="AQ275" s="140"/>
      <c r="AR275" s="140"/>
      <c r="AS275" s="140"/>
      <c r="AT275" s="140"/>
      <c r="AU275" s="140"/>
      <c r="AV275" s="140"/>
      <c r="AW275" s="140"/>
      <c r="AX275" s="140"/>
    </row>
    <row r="276" spans="35:50" ht="12.75">
      <c r="AI276" s="140"/>
      <c r="AL276" s="140"/>
      <c r="AP276" s="140"/>
      <c r="AQ276" s="140"/>
      <c r="AR276" s="140"/>
      <c r="AS276" s="140"/>
      <c r="AT276" s="140"/>
      <c r="AU276" s="140"/>
      <c r="AV276" s="140"/>
      <c r="AW276" s="140"/>
      <c r="AX276" s="140"/>
    </row>
    <row r="277" spans="35:50" ht="12.75">
      <c r="AI277" s="140"/>
      <c r="AL277" s="140"/>
      <c r="AP277" s="140"/>
      <c r="AQ277" s="140"/>
      <c r="AR277" s="140"/>
      <c r="AS277" s="140"/>
      <c r="AT277" s="140"/>
      <c r="AU277" s="140"/>
      <c r="AV277" s="140"/>
      <c r="AW277" s="140"/>
      <c r="AX277" s="140"/>
    </row>
    <row r="278" spans="35:50" ht="12.75">
      <c r="AI278" s="140"/>
      <c r="AL278" s="140"/>
      <c r="AP278" s="140"/>
      <c r="AQ278" s="140"/>
      <c r="AR278" s="140"/>
      <c r="AS278" s="140"/>
      <c r="AT278" s="140"/>
      <c r="AU278" s="140"/>
      <c r="AV278" s="140"/>
      <c r="AW278" s="140"/>
      <c r="AX278" s="140"/>
    </row>
    <row r="279" spans="35:50" ht="12.75">
      <c r="AI279" s="140"/>
      <c r="AL279" s="140"/>
      <c r="AP279" s="140"/>
      <c r="AQ279" s="140"/>
      <c r="AR279" s="140"/>
      <c r="AS279" s="140"/>
      <c r="AT279" s="140"/>
      <c r="AU279" s="140"/>
      <c r="AV279" s="140"/>
      <c r="AW279" s="140"/>
      <c r="AX279" s="140"/>
    </row>
    <row r="280" spans="35:50" ht="12.75">
      <c r="AI280" s="140"/>
      <c r="AL280" s="140"/>
      <c r="AP280" s="140"/>
      <c r="AQ280" s="140"/>
      <c r="AR280" s="140"/>
      <c r="AS280" s="140"/>
      <c r="AT280" s="140"/>
      <c r="AU280" s="140"/>
      <c r="AV280" s="140"/>
      <c r="AW280" s="140"/>
      <c r="AX280" s="140"/>
    </row>
    <row r="281" spans="35:50" ht="12.75">
      <c r="AI281" s="140"/>
      <c r="AL281" s="140"/>
      <c r="AP281" s="140"/>
      <c r="AQ281" s="140"/>
      <c r="AR281" s="140"/>
      <c r="AS281" s="140"/>
      <c r="AT281" s="140"/>
      <c r="AU281" s="140"/>
      <c r="AV281" s="140"/>
      <c r="AW281" s="140"/>
      <c r="AX281" s="140"/>
    </row>
    <row r="282" spans="35:50" ht="12.75">
      <c r="AI282" s="140"/>
      <c r="AL282" s="140"/>
      <c r="AP282" s="140"/>
      <c r="AQ282" s="140"/>
      <c r="AR282" s="140"/>
      <c r="AS282" s="140"/>
      <c r="AT282" s="140"/>
      <c r="AU282" s="140"/>
      <c r="AV282" s="140"/>
      <c r="AW282" s="140"/>
      <c r="AX282" s="140"/>
    </row>
    <row r="283" spans="35:50" ht="12.75">
      <c r="AI283" s="140"/>
      <c r="AL283" s="140"/>
      <c r="AP283" s="140"/>
      <c r="AQ283" s="140"/>
      <c r="AR283" s="140"/>
      <c r="AS283" s="140"/>
      <c r="AT283" s="140"/>
      <c r="AU283" s="140"/>
      <c r="AV283" s="140"/>
      <c r="AW283" s="140"/>
      <c r="AX283" s="140"/>
    </row>
    <row r="284" spans="35:50" ht="12.75">
      <c r="AI284" s="140"/>
      <c r="AL284" s="140"/>
      <c r="AP284" s="140"/>
      <c r="AQ284" s="140"/>
      <c r="AR284" s="140"/>
      <c r="AS284" s="140"/>
      <c r="AT284" s="140"/>
      <c r="AU284" s="140"/>
      <c r="AV284" s="140"/>
      <c r="AW284" s="140"/>
      <c r="AX284" s="140"/>
    </row>
    <row r="285" spans="35:50" ht="12.75">
      <c r="AI285" s="140"/>
      <c r="AL285" s="140"/>
      <c r="AP285" s="140"/>
      <c r="AQ285" s="140"/>
      <c r="AR285" s="140"/>
      <c r="AS285" s="140"/>
      <c r="AT285" s="140"/>
      <c r="AU285" s="140"/>
      <c r="AV285" s="140"/>
      <c r="AW285" s="140"/>
      <c r="AX285" s="140"/>
    </row>
    <row r="286" spans="35:50" ht="12.75">
      <c r="AI286" s="140"/>
      <c r="AL286" s="140"/>
      <c r="AP286" s="140"/>
      <c r="AQ286" s="140"/>
      <c r="AR286" s="140"/>
      <c r="AS286" s="140"/>
      <c r="AT286" s="140"/>
      <c r="AU286" s="140"/>
      <c r="AV286" s="140"/>
      <c r="AW286" s="140"/>
      <c r="AX286" s="140"/>
    </row>
    <row r="287" spans="35:50" ht="12.75">
      <c r="AI287" s="140"/>
      <c r="AL287" s="140"/>
      <c r="AP287" s="140"/>
      <c r="AQ287" s="140"/>
      <c r="AR287" s="140"/>
      <c r="AS287" s="140"/>
      <c r="AT287" s="140"/>
      <c r="AU287" s="140"/>
      <c r="AV287" s="140"/>
      <c r="AW287" s="140"/>
      <c r="AX287" s="140"/>
    </row>
    <row r="288" spans="35:50" ht="12.75">
      <c r="AI288" s="140"/>
      <c r="AL288" s="140"/>
      <c r="AP288" s="140"/>
      <c r="AQ288" s="140"/>
      <c r="AR288" s="140"/>
      <c r="AS288" s="140"/>
      <c r="AT288" s="140"/>
      <c r="AU288" s="140"/>
      <c r="AV288" s="140"/>
      <c r="AW288" s="140"/>
      <c r="AX288" s="140"/>
    </row>
    <row r="289" spans="35:50" ht="12.75">
      <c r="AI289" s="140"/>
      <c r="AL289" s="140"/>
      <c r="AP289" s="140"/>
      <c r="AQ289" s="140"/>
      <c r="AR289" s="140"/>
      <c r="AS289" s="140"/>
      <c r="AT289" s="140"/>
      <c r="AU289" s="140"/>
      <c r="AV289" s="140"/>
      <c r="AW289" s="140"/>
      <c r="AX289" s="140"/>
    </row>
    <row r="290" spans="35:50" ht="12.75">
      <c r="AI290" s="140"/>
      <c r="AL290" s="140"/>
      <c r="AP290" s="140"/>
      <c r="AQ290" s="140"/>
      <c r="AR290" s="140"/>
      <c r="AS290" s="140"/>
      <c r="AT290" s="140"/>
      <c r="AU290" s="140"/>
      <c r="AV290" s="140"/>
      <c r="AW290" s="140"/>
      <c r="AX290" s="140"/>
    </row>
    <row r="291" spans="35:50" ht="12.75">
      <c r="AI291" s="140"/>
      <c r="AL291" s="140"/>
      <c r="AP291" s="140"/>
      <c r="AQ291" s="140"/>
      <c r="AR291" s="140"/>
      <c r="AS291" s="140"/>
      <c r="AT291" s="140"/>
      <c r="AU291" s="140"/>
      <c r="AV291" s="140"/>
      <c r="AW291" s="140"/>
      <c r="AX291" s="140"/>
    </row>
    <row r="292" spans="35:50" ht="12.75">
      <c r="AI292" s="140"/>
      <c r="AL292" s="140"/>
      <c r="AP292" s="140"/>
      <c r="AQ292" s="140"/>
      <c r="AR292" s="140"/>
      <c r="AS292" s="140"/>
      <c r="AT292" s="140"/>
      <c r="AU292" s="140"/>
      <c r="AV292" s="140"/>
      <c r="AW292" s="140"/>
      <c r="AX292" s="140"/>
    </row>
    <row r="293" spans="35:50" ht="12.75">
      <c r="AI293" s="140"/>
      <c r="AL293" s="140"/>
      <c r="AP293" s="140"/>
      <c r="AQ293" s="140"/>
      <c r="AR293" s="140"/>
      <c r="AS293" s="140"/>
      <c r="AT293" s="140"/>
      <c r="AU293" s="140"/>
      <c r="AV293" s="140"/>
      <c r="AW293" s="140"/>
      <c r="AX293" s="140"/>
    </row>
    <row r="294" spans="35:50" ht="12.75">
      <c r="AI294" s="140"/>
      <c r="AL294" s="140"/>
      <c r="AP294" s="140"/>
      <c r="AQ294" s="140"/>
      <c r="AR294" s="140"/>
      <c r="AS294" s="140"/>
      <c r="AT294" s="140"/>
      <c r="AU294" s="140"/>
      <c r="AV294" s="140"/>
      <c r="AW294" s="140"/>
      <c r="AX294" s="140"/>
    </row>
    <row r="295" spans="35:50" ht="12.75">
      <c r="AI295" s="140"/>
      <c r="AL295" s="140"/>
      <c r="AP295" s="140"/>
      <c r="AQ295" s="140"/>
      <c r="AR295" s="140"/>
      <c r="AS295" s="140"/>
      <c r="AT295" s="140"/>
      <c r="AU295" s="140"/>
      <c r="AV295" s="140"/>
      <c r="AW295" s="140"/>
      <c r="AX295" s="140"/>
    </row>
    <row r="296" spans="35:50" ht="12.75">
      <c r="AI296" s="140"/>
      <c r="AL296" s="140"/>
      <c r="AP296" s="140"/>
      <c r="AQ296" s="140"/>
      <c r="AR296" s="140"/>
      <c r="AS296" s="140"/>
      <c r="AT296" s="140"/>
      <c r="AU296" s="140"/>
      <c r="AV296" s="140"/>
      <c r="AW296" s="140"/>
      <c r="AX296" s="140"/>
    </row>
    <row r="297" spans="35:50" ht="12.75">
      <c r="AI297" s="140"/>
      <c r="AL297" s="140"/>
      <c r="AP297" s="140"/>
      <c r="AQ297" s="140"/>
      <c r="AR297" s="140"/>
      <c r="AS297" s="140"/>
      <c r="AT297" s="140"/>
      <c r="AU297" s="140"/>
      <c r="AV297" s="140"/>
      <c r="AW297" s="140"/>
      <c r="AX297" s="140"/>
    </row>
    <row r="298" spans="35:50" ht="12.75">
      <c r="AI298" s="140"/>
      <c r="AL298" s="140"/>
      <c r="AP298" s="140"/>
      <c r="AQ298" s="140"/>
      <c r="AR298" s="140"/>
      <c r="AS298" s="140"/>
      <c r="AT298" s="140"/>
      <c r="AU298" s="140"/>
      <c r="AV298" s="140"/>
      <c r="AW298" s="140"/>
      <c r="AX298" s="140"/>
    </row>
    <row r="299" spans="35:50" ht="12.75">
      <c r="AI299" s="140"/>
      <c r="AL299" s="140"/>
      <c r="AP299" s="140"/>
      <c r="AQ299" s="140"/>
      <c r="AR299" s="140"/>
      <c r="AS299" s="140"/>
      <c r="AT299" s="140"/>
      <c r="AU299" s="140"/>
      <c r="AV299" s="140"/>
      <c r="AW299" s="140"/>
      <c r="AX299" s="140"/>
    </row>
    <row r="300" spans="35:50" ht="12.75">
      <c r="AI300" s="140"/>
      <c r="AL300" s="140"/>
      <c r="AP300" s="140"/>
      <c r="AQ300" s="140"/>
      <c r="AR300" s="140"/>
      <c r="AS300" s="140"/>
      <c r="AT300" s="140"/>
      <c r="AU300" s="140"/>
      <c r="AV300" s="140"/>
      <c r="AW300" s="140"/>
      <c r="AX300" s="140"/>
    </row>
    <row r="301" spans="35:50" ht="12.75">
      <c r="AI301" s="140"/>
      <c r="AL301" s="140"/>
      <c r="AP301" s="140"/>
      <c r="AQ301" s="140"/>
      <c r="AR301" s="140"/>
      <c r="AS301" s="140"/>
      <c r="AT301" s="140"/>
      <c r="AU301" s="140"/>
      <c r="AV301" s="140"/>
      <c r="AW301" s="140"/>
      <c r="AX301" s="140"/>
    </row>
    <row r="302" spans="35:50" ht="12.75">
      <c r="AI302" s="140"/>
      <c r="AL302" s="140"/>
      <c r="AP302" s="140"/>
      <c r="AQ302" s="140"/>
      <c r="AR302" s="140"/>
      <c r="AS302" s="140"/>
      <c r="AT302" s="140"/>
      <c r="AU302" s="140"/>
      <c r="AV302" s="140"/>
      <c r="AW302" s="140"/>
      <c r="AX302" s="140"/>
    </row>
    <row r="303" spans="35:50" ht="12.75">
      <c r="AI303" s="140"/>
      <c r="AL303" s="140"/>
      <c r="AP303" s="140"/>
      <c r="AQ303" s="140"/>
      <c r="AR303" s="140"/>
      <c r="AS303" s="140"/>
      <c r="AT303" s="140"/>
      <c r="AU303" s="140"/>
      <c r="AV303" s="140"/>
      <c r="AW303" s="140"/>
      <c r="AX303" s="140"/>
    </row>
    <row r="304" spans="35:50" ht="12.75">
      <c r="AI304" s="140"/>
      <c r="AL304" s="140"/>
      <c r="AP304" s="140"/>
      <c r="AQ304" s="140"/>
      <c r="AR304" s="140"/>
      <c r="AS304" s="140"/>
      <c r="AT304" s="140"/>
      <c r="AU304" s="140"/>
      <c r="AV304" s="140"/>
      <c r="AW304" s="140"/>
      <c r="AX304" s="140"/>
    </row>
    <row r="305" spans="35:50" ht="12.75">
      <c r="AI305" s="140"/>
      <c r="AL305" s="140"/>
      <c r="AP305" s="140"/>
      <c r="AQ305" s="140"/>
      <c r="AR305" s="140"/>
      <c r="AS305" s="140"/>
      <c r="AT305" s="140"/>
      <c r="AU305" s="140"/>
      <c r="AV305" s="140"/>
      <c r="AW305" s="140"/>
      <c r="AX305" s="140"/>
    </row>
    <row r="306" spans="35:38" ht="12.75">
      <c r="AI306" s="140"/>
      <c r="AL306" s="140"/>
    </row>
    <row r="307" spans="35:38" ht="12.75">
      <c r="AI307" s="140"/>
      <c r="AL307" s="140"/>
    </row>
    <row r="308" spans="35:38" ht="12.75">
      <c r="AI308" s="140"/>
      <c r="AL308" s="140"/>
    </row>
    <row r="309" spans="35:38" ht="12.75">
      <c r="AI309" s="140"/>
      <c r="AL309" s="140"/>
    </row>
    <row r="310" spans="35:38" ht="12.75">
      <c r="AI310" s="140"/>
      <c r="AL310" s="140"/>
    </row>
    <row r="311" spans="35:38" ht="12.75">
      <c r="AI311" s="140"/>
      <c r="AL311" s="140"/>
    </row>
    <row r="312" spans="35:38" ht="12.75">
      <c r="AI312" s="140"/>
      <c r="AL312" s="140"/>
    </row>
    <row r="313" spans="35:38" ht="12.75">
      <c r="AI313" s="140"/>
      <c r="AL313" s="140"/>
    </row>
    <row r="314" spans="35:38" ht="12.75">
      <c r="AI314" s="140"/>
      <c r="AL314" s="140"/>
    </row>
    <row r="315" spans="35:38" ht="12.75">
      <c r="AI315" s="140"/>
      <c r="AL315" s="140"/>
    </row>
    <row r="316" spans="35:38" ht="12.75">
      <c r="AI316" s="140"/>
      <c r="AL316" s="140"/>
    </row>
    <row r="317" spans="35:38" ht="12.75">
      <c r="AI317" s="140"/>
      <c r="AL317" s="140"/>
    </row>
    <row r="318" spans="35:38" ht="12.75">
      <c r="AI318" s="140"/>
      <c r="AL318" s="140"/>
    </row>
    <row r="319" spans="35:38" ht="12.75">
      <c r="AI319" s="140"/>
      <c r="AL319" s="140"/>
    </row>
    <row r="320" spans="35:38" ht="12.75">
      <c r="AI320" s="140"/>
      <c r="AL320" s="140"/>
    </row>
    <row r="321" spans="35:38" ht="12.75">
      <c r="AI321" s="140"/>
      <c r="AL321" s="140"/>
    </row>
    <row r="322" spans="35:38" ht="12.75">
      <c r="AI322" s="140"/>
      <c r="AL322" s="140"/>
    </row>
    <row r="323" spans="35:38" ht="12.75">
      <c r="AI323" s="140"/>
      <c r="AL323" s="140"/>
    </row>
    <row r="324" spans="35:38" ht="12.75">
      <c r="AI324" s="140"/>
      <c r="AL324" s="140"/>
    </row>
    <row r="325" spans="35:38" ht="12.75">
      <c r="AI325" s="140"/>
      <c r="AL325" s="140"/>
    </row>
    <row r="326" spans="35:38" ht="12.75">
      <c r="AI326" s="140"/>
      <c r="AL326" s="140"/>
    </row>
    <row r="327" spans="35:38" ht="12.75">
      <c r="AI327" s="140"/>
      <c r="AL327" s="140"/>
    </row>
    <row r="328" spans="35:38" ht="12.75">
      <c r="AI328" s="140"/>
      <c r="AL328" s="140"/>
    </row>
    <row r="329" spans="35:38" ht="12.75">
      <c r="AI329" s="140"/>
      <c r="AL329" s="140"/>
    </row>
    <row r="330" spans="35:38" ht="12.75">
      <c r="AI330" s="140"/>
      <c r="AL330" s="140"/>
    </row>
    <row r="331" spans="35:38" ht="12.75">
      <c r="AI331" s="140"/>
      <c r="AL331" s="140"/>
    </row>
    <row r="332" spans="35:38" ht="12.75">
      <c r="AI332" s="140"/>
      <c r="AL332" s="140"/>
    </row>
    <row r="333" spans="35:38" ht="12.75">
      <c r="AI333" s="140"/>
      <c r="AL333" s="140"/>
    </row>
    <row r="334" spans="35:38" ht="12.75">
      <c r="AI334" s="140"/>
      <c r="AL334" s="140"/>
    </row>
    <row r="335" spans="35:38" ht="12.75">
      <c r="AI335" s="140"/>
      <c r="AL335" s="140"/>
    </row>
    <row r="336" spans="35:38" ht="12.75">
      <c r="AI336" s="140"/>
      <c r="AL336" s="140"/>
    </row>
    <row r="337" spans="35:38" ht="12.75">
      <c r="AI337" s="140"/>
      <c r="AL337" s="140"/>
    </row>
    <row r="338" spans="35:38" ht="12.75">
      <c r="AI338" s="140"/>
      <c r="AL338" s="140"/>
    </row>
    <row r="339" spans="35:38" ht="12.75">
      <c r="AI339" s="140"/>
      <c r="AL339" s="140"/>
    </row>
    <row r="340" spans="35:38" ht="12.75">
      <c r="AI340" s="140"/>
      <c r="AL340" s="140"/>
    </row>
    <row r="341" spans="35:38" ht="12.75">
      <c r="AI341" s="140"/>
      <c r="AL341" s="140"/>
    </row>
    <row r="342" spans="35:38" ht="12.75">
      <c r="AI342" s="140"/>
      <c r="AL342" s="140"/>
    </row>
    <row r="343" spans="35:38" ht="12.75">
      <c r="AI343" s="140"/>
      <c r="AL343" s="140"/>
    </row>
    <row r="344" spans="35:38" ht="12.75">
      <c r="AI344" s="140"/>
      <c r="AL344" s="140"/>
    </row>
    <row r="345" spans="35:38" ht="12.75">
      <c r="AI345" s="140"/>
      <c r="AL345" s="140"/>
    </row>
    <row r="346" spans="35:38" ht="12.75">
      <c r="AI346" s="140"/>
      <c r="AL346" s="140"/>
    </row>
    <row r="347" spans="35:38" ht="12.75">
      <c r="AI347" s="140"/>
      <c r="AL347" s="140"/>
    </row>
    <row r="348" spans="35:38" ht="12.75">
      <c r="AI348" s="140"/>
      <c r="AL348" s="140"/>
    </row>
    <row r="349" spans="35:38" ht="12.75">
      <c r="AI349" s="140"/>
      <c r="AL349" s="140"/>
    </row>
    <row r="350" spans="35:38" ht="12.75">
      <c r="AI350" s="140"/>
      <c r="AL350" s="140"/>
    </row>
    <row r="351" spans="35:38" ht="12.75">
      <c r="AI351" s="140"/>
      <c r="AL351" s="140"/>
    </row>
    <row r="352" spans="35:38" ht="12.75">
      <c r="AI352" s="140"/>
      <c r="AL352" s="140"/>
    </row>
    <row r="353" spans="35:38" ht="12.75">
      <c r="AI353" s="140"/>
      <c r="AL353" s="140"/>
    </row>
    <row r="354" spans="35:38" ht="12.75">
      <c r="AI354" s="140"/>
      <c r="AL354" s="140"/>
    </row>
    <row r="355" spans="35:38" ht="12.75">
      <c r="AI355" s="140"/>
      <c r="AL355" s="140"/>
    </row>
    <row r="356" spans="35:38" ht="12.75">
      <c r="AI356" s="140"/>
      <c r="AL356" s="140"/>
    </row>
    <row r="357" spans="35:38" ht="12.75">
      <c r="AI357" s="140"/>
      <c r="AL357" s="140"/>
    </row>
    <row r="358" spans="35:38" ht="12.75">
      <c r="AI358" s="140"/>
      <c r="AL358" s="140"/>
    </row>
    <row r="359" spans="35:38" ht="12.75">
      <c r="AI359" s="140"/>
      <c r="AL359" s="140"/>
    </row>
    <row r="360" spans="35:38" ht="12.75">
      <c r="AI360" s="140"/>
      <c r="AL360" s="140"/>
    </row>
    <row r="361" spans="35:38" ht="12.75">
      <c r="AI361" s="140"/>
      <c r="AL361" s="140"/>
    </row>
    <row r="362" spans="35:38" ht="12.75">
      <c r="AI362" s="140"/>
      <c r="AL362" s="140"/>
    </row>
    <row r="363" spans="35:38" ht="12.75">
      <c r="AI363" s="140"/>
      <c r="AL363" s="140"/>
    </row>
    <row r="364" spans="35:38" ht="12.75">
      <c r="AI364" s="140"/>
      <c r="AL364" s="140"/>
    </row>
    <row r="365" spans="35:38" ht="12.75">
      <c r="AI365" s="140"/>
      <c r="AL365" s="140"/>
    </row>
    <row r="366" spans="35:38" ht="12.75">
      <c r="AI366" s="140"/>
      <c r="AL366" s="140"/>
    </row>
    <row r="367" spans="35:38" ht="12.75">
      <c r="AI367" s="140"/>
      <c r="AL367" s="140"/>
    </row>
    <row r="368" spans="35:38" ht="12.75">
      <c r="AI368" s="140"/>
      <c r="AL368" s="140"/>
    </row>
    <row r="369" spans="35:38" ht="12.75">
      <c r="AI369" s="140"/>
      <c r="AL369" s="140"/>
    </row>
    <row r="370" spans="35:38" ht="12.75">
      <c r="AI370" s="140"/>
      <c r="AL370" s="140"/>
    </row>
    <row r="371" spans="35:38" ht="12.75">
      <c r="AI371" s="140"/>
      <c r="AL371" s="140"/>
    </row>
  </sheetData>
  <mergeCells count="61">
    <mergeCell ref="AG30:AI30"/>
    <mergeCell ref="AM30:AO30"/>
    <mergeCell ref="AJ30:AL30"/>
    <mergeCell ref="AM16:AO16"/>
    <mergeCell ref="A6:AS6"/>
    <mergeCell ref="A8:AS8"/>
    <mergeCell ref="AM10:AO10"/>
    <mergeCell ref="L9:N9"/>
    <mergeCell ref="O9:Q9"/>
    <mergeCell ref="R9:T9"/>
    <mergeCell ref="U9:W9"/>
    <mergeCell ref="AD9:AF9"/>
    <mergeCell ref="AG9:AI9"/>
    <mergeCell ref="AG10:AI10"/>
    <mergeCell ref="A14:E14"/>
    <mergeCell ref="F9:H9"/>
    <mergeCell ref="A7:AS7"/>
    <mergeCell ref="X10:Z10"/>
    <mergeCell ref="AA10:AC10"/>
    <mergeCell ref="AD10:AF10"/>
    <mergeCell ref="L10:N10"/>
    <mergeCell ref="AM9:AO9"/>
    <mergeCell ref="AJ9:AL9"/>
    <mergeCell ref="AJ10:AL10"/>
    <mergeCell ref="R30:T30"/>
    <mergeCell ref="U30:W30"/>
    <mergeCell ref="AA30:AC30"/>
    <mergeCell ref="AD30:AF30"/>
    <mergeCell ref="X30:Z30"/>
    <mergeCell ref="F30:H30"/>
    <mergeCell ref="I30:K30"/>
    <mergeCell ref="L30:N30"/>
    <mergeCell ref="O30:Q30"/>
    <mergeCell ref="AM14:AO14"/>
    <mergeCell ref="X14:Z14"/>
    <mergeCell ref="F14:H14"/>
    <mergeCell ref="I14:K14"/>
    <mergeCell ref="R14:T14"/>
    <mergeCell ref="AA14:AC14"/>
    <mergeCell ref="AJ14:AL14"/>
    <mergeCell ref="AD14:AF14"/>
    <mergeCell ref="AG14:AI14"/>
    <mergeCell ref="L14:N14"/>
    <mergeCell ref="O14:Q14"/>
    <mergeCell ref="U14:W14"/>
    <mergeCell ref="U10:W10"/>
    <mergeCell ref="O10:Q10"/>
    <mergeCell ref="R10:T10"/>
    <mergeCell ref="A9:E9"/>
    <mergeCell ref="A10:E10"/>
    <mergeCell ref="A11:E11"/>
    <mergeCell ref="AP12:AS12"/>
    <mergeCell ref="I9:K9"/>
    <mergeCell ref="X9:Z9"/>
    <mergeCell ref="AA9:AC9"/>
    <mergeCell ref="F10:H10"/>
    <mergeCell ref="I10:K10"/>
    <mergeCell ref="AP14:AS14"/>
    <mergeCell ref="AP9:AS9"/>
    <mergeCell ref="AP10:AS10"/>
    <mergeCell ref="AP11:AS11"/>
  </mergeCells>
  <printOptions horizontalCentered="1" verticalCentered="1"/>
  <pageMargins left="0.1968503937007874" right="0.2362204724409449" top="0.5118110236220472" bottom="0.47" header="0.5118110236220472" footer="0.1968503937007874"/>
  <pageSetup horizontalDpi="600" verticalDpi="600" orientation="landscape" paperSize="8" scale="55" r:id="rId2"/>
  <headerFooter alignWithMargins="0">
    <oddFooter>&amp;L&amp;F&amp;D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SAGIS</cp:lastModifiedBy>
  <cp:lastPrinted>2000-04-14T07:31:07Z</cp:lastPrinted>
  <dcterms:created xsi:type="dcterms:W3CDTF">1997-12-22T12:29:04Z</dcterms:created>
  <dcterms:modified xsi:type="dcterms:W3CDTF">2000-04-26T11:52:13Z</dcterms:modified>
  <cp:category/>
  <cp:version/>
  <cp:contentType/>
  <cp:contentStatus/>
</cp:coreProperties>
</file>