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925" activeTab="0"/>
  </bookViews>
  <sheets>
    <sheet name="Sheet 1" sheetId="1" r:id="rId1"/>
  </sheets>
  <definedNames/>
  <calcPr fullCalcOnLoad="1"/>
</workbook>
</file>

<file path=xl/sharedStrings.xml><?xml version="1.0" encoding="utf-8"?>
<sst xmlns="http://schemas.openxmlformats.org/spreadsheetml/2006/main" count="218" uniqueCount="150">
  <si>
    <t>Progressive/Progressief</t>
  </si>
  <si>
    <t>Total</t>
  </si>
  <si>
    <t>Totaal</t>
  </si>
  <si>
    <t>(a) Beginvoorraad</t>
  </si>
  <si>
    <t>(b) Verkryging</t>
  </si>
  <si>
    <t>(c) Aanwending</t>
  </si>
  <si>
    <t>Human Consumption</t>
  </si>
  <si>
    <t>Withdrawn by producers</t>
  </si>
  <si>
    <t>Onttrek deur produsente</t>
  </si>
  <si>
    <t>Released to end-consumer(s)</t>
  </si>
  <si>
    <t>Vrygestel aan eindverbruiker(s)</t>
  </si>
  <si>
    <t>(e) Diverse</t>
  </si>
  <si>
    <t>(f) Onaangewende voorraad (a+b-c-d-e)</t>
  </si>
  <si>
    <t>Verwerkers</t>
  </si>
  <si>
    <t>(h) Imports destined for exports not included in the above information</t>
  </si>
  <si>
    <t>(h) Invoere bestem vir uitvoere nie ingesluit in inligting hierbo nie</t>
  </si>
  <si>
    <t>Opening Stock</t>
  </si>
  <si>
    <t>Beginvoorraad</t>
  </si>
  <si>
    <t>Exported</t>
  </si>
  <si>
    <t>Uitgevoer</t>
  </si>
  <si>
    <t>ton</t>
  </si>
  <si>
    <t>African countries</t>
  </si>
  <si>
    <t>Border posts</t>
  </si>
  <si>
    <t>Grensposte</t>
  </si>
  <si>
    <t>Harbours</t>
  </si>
  <si>
    <t>Hawens</t>
  </si>
  <si>
    <t>(a) Opening Stock</t>
  </si>
  <si>
    <t>(b) Acquisition</t>
  </si>
  <si>
    <t>(c) Utilisation</t>
  </si>
  <si>
    <t>(e) Sundries</t>
  </si>
  <si>
    <t>(f) Unutilised stock (a+b-c-d-e)</t>
  </si>
  <si>
    <t>'000 t</t>
  </si>
  <si>
    <t xml:space="preserve">Imported </t>
  </si>
  <si>
    <t>Imports destined for RSA</t>
  </si>
  <si>
    <t>Invoere bestem vir RSA</t>
  </si>
  <si>
    <t>Ingevoer</t>
  </si>
  <si>
    <t>Afrika Lande</t>
  </si>
  <si>
    <t>Ander Lande</t>
  </si>
  <si>
    <t>Sweet</t>
  </si>
  <si>
    <t>Bitter</t>
  </si>
  <si>
    <t>Soet</t>
  </si>
  <si>
    <t>Processed for the local market:</t>
  </si>
  <si>
    <t>Verwerk vir die binnelandse mark:</t>
  </si>
  <si>
    <t>Menslike verbruik:</t>
  </si>
  <si>
    <t>Vloer moutproses</t>
  </si>
  <si>
    <t>Rice &amp; Grits - Brew</t>
  </si>
  <si>
    <t>Rys en gruis - brou</t>
  </si>
  <si>
    <t>Veevoermark:</t>
  </si>
  <si>
    <t>Troeteldierkos</t>
  </si>
  <si>
    <t>Voer - pluimvee</t>
  </si>
  <si>
    <t>Other Countries</t>
  </si>
  <si>
    <t>Whole sorghum</t>
  </si>
  <si>
    <t>Net dispatches(+)/receipts(-)</t>
  </si>
  <si>
    <t>Netto versendings(+)/ontvangstes(-)</t>
  </si>
  <si>
    <t>Stock surplus(-)/deficit(+)</t>
  </si>
  <si>
    <t>Voorraad surplus(-)/tekort(+)</t>
  </si>
  <si>
    <t xml:space="preserve"> Heelsorghum</t>
  </si>
  <si>
    <t>SORGHUM</t>
  </si>
  <si>
    <t xml:space="preserve">Bitter </t>
  </si>
  <si>
    <t>(ii)</t>
  </si>
  <si>
    <t>(iii)</t>
  </si>
  <si>
    <t>Surplus(-)/Tekort(+) (iii)</t>
  </si>
  <si>
    <t>Produkte (ii)</t>
  </si>
  <si>
    <t>Lewerings direk vanaf plase (i)</t>
  </si>
  <si>
    <t>Deliveries directly from farms (i)</t>
  </si>
  <si>
    <t>Products (ii)</t>
  </si>
  <si>
    <t>(g) Voorraad geberg by: (4)</t>
  </si>
  <si>
    <t>(d) RSA Uitvoere (3)</t>
  </si>
  <si>
    <t>(d) RSA Exports (3)</t>
  </si>
  <si>
    <t>(g) Stock stored at: (4)</t>
  </si>
  <si>
    <t>(On request of the industry./Op versoek van die bedryf.)</t>
  </si>
  <si>
    <t>Closing stock</t>
  </si>
  <si>
    <t>Eindvoorraad</t>
  </si>
  <si>
    <t>Monthly announcement of information / Maandelikse bekendmaking van inligting (1)</t>
  </si>
  <si>
    <t>Pet Food</t>
  </si>
  <si>
    <t>Feed - poultry</t>
  </si>
  <si>
    <t xml:space="preserve">Rice &amp; Grits - Consumption </t>
  </si>
  <si>
    <t>Rys en gruis - verbruikers</t>
  </si>
  <si>
    <t>Animal feed market:</t>
  </si>
  <si>
    <t>The surplus/deficit figures are partly due to sorghum dispatched as sweet sorghum but received as bitter sorghum and vice versa./Die surplus/tekort syfers is gedeeltelik as gevolg van sorghum wat versend is as soet sorghum maar ontvang word as bitter sorghum en vice versa.</t>
  </si>
  <si>
    <t>Sorghum equivalent./Sorghum ekwivalent.</t>
  </si>
  <si>
    <t>Producer deliveries directly from farms./Produsentelewerings direk vanaf plase.</t>
  </si>
  <si>
    <t>Includes a portion of the production of developing sector - the balance will not necessarily be included here./Ingesluit 'n deel van die opkomende sektor - die balans sal nie noodwendig hier ingesluit word nie.</t>
  </si>
  <si>
    <t>Storers and traders</t>
  </si>
  <si>
    <t>Opbergers en handelaars</t>
  </si>
  <si>
    <t>Sweet/Soet</t>
  </si>
  <si>
    <t>(iv)</t>
  </si>
  <si>
    <t>Bio-fuel</t>
  </si>
  <si>
    <t>Biobrandstof</t>
  </si>
  <si>
    <t>Processed for drinkable alcohol included./Verwerk vir drinkbare alkohol ingesluit.</t>
  </si>
  <si>
    <t>(i)</t>
  </si>
  <si>
    <t>Feb 2009</t>
  </si>
  <si>
    <t>Mar/Mrt 2009</t>
  </si>
  <si>
    <t xml:space="preserve"> 2009/10 Year (Apr - Mar) FINAL / 2009/10 Jaar (Apr - Mrt) FINAAL (2)</t>
  </si>
  <si>
    <t xml:space="preserve"> Apr 2009</t>
  </si>
  <si>
    <t>1 Apr 2009</t>
  </si>
  <si>
    <t>May/Mei 2009</t>
  </si>
  <si>
    <t>1 May/Mei 2009</t>
  </si>
  <si>
    <t xml:space="preserve"> Jun 2009</t>
  </si>
  <si>
    <t>1 Jun 2009</t>
  </si>
  <si>
    <t>Jul 2009</t>
  </si>
  <si>
    <t>1 Jul 2009</t>
  </si>
  <si>
    <t>Aug 2009</t>
  </si>
  <si>
    <t>1 Aug 2009</t>
  </si>
  <si>
    <t>Sep 2009</t>
  </si>
  <si>
    <t>1 Sep 2009</t>
  </si>
  <si>
    <t>Oct/Okt 2009</t>
  </si>
  <si>
    <t>1 Oct/Okt 2009</t>
  </si>
  <si>
    <t>Nov 2009</t>
  </si>
  <si>
    <t>1 Nov 2009</t>
  </si>
  <si>
    <t>Dec/Des 2009</t>
  </si>
  <si>
    <t>1 Dec/Des 2009</t>
  </si>
  <si>
    <t>Jan 2010</t>
  </si>
  <si>
    <t>1 Jan 2010</t>
  </si>
  <si>
    <t>Feb 2010</t>
  </si>
  <si>
    <t>1 Feb 2010</t>
  </si>
  <si>
    <t>Mar/Mrt 2010</t>
  </si>
  <si>
    <t>1 Mar/Mrt 2010</t>
  </si>
  <si>
    <t>Apr 2009 - Mar/Mrt 2010</t>
  </si>
  <si>
    <t>Prog. Apr 2009 - Mar/Mrt 2010</t>
  </si>
  <si>
    <t>31 Mar/Mrt 2010</t>
  </si>
  <si>
    <t>28 Feb 2010</t>
  </si>
  <si>
    <t>31 Jan 2010</t>
  </si>
  <si>
    <t>31 Dec/Des 2009</t>
  </si>
  <si>
    <t>30 Nov 2009</t>
  </si>
  <si>
    <t>31 Oct/Okt 2009</t>
  </si>
  <si>
    <t>30 Sep 2009</t>
  </si>
  <si>
    <t>31 Aug 2009</t>
  </si>
  <si>
    <t>31 Jul 2009</t>
  </si>
  <si>
    <t>30 Jun 2009</t>
  </si>
  <si>
    <t>31 May/Mei 2009</t>
  </si>
  <si>
    <t>30 Apr 2009</t>
  </si>
  <si>
    <t>1 382</t>
  </si>
  <si>
    <t>1 437</t>
  </si>
  <si>
    <t>217 894</t>
  </si>
  <si>
    <t>61 404</t>
  </si>
  <si>
    <t>Indoor malting process (v)</t>
  </si>
  <si>
    <t>Feed - livestock (v)</t>
  </si>
  <si>
    <t>(v)</t>
  </si>
  <si>
    <t>Adjusted due to revised information received./Aangepas weens gewysigde inligting ontvang.</t>
  </si>
  <si>
    <t>Voer - lewende hawe (v)</t>
  </si>
  <si>
    <t>Meel (iv) (v)</t>
  </si>
  <si>
    <t>Binneshuise moutproses (v)</t>
  </si>
  <si>
    <t>(vi)</t>
  </si>
  <si>
    <t>Also refer to general footnotes./Verwys ook na algemene voetnotas.</t>
  </si>
  <si>
    <t>Floor malting process (vi)</t>
  </si>
  <si>
    <t>Meal (iv) (v) (vi)</t>
  </si>
  <si>
    <t>Surplus(-)/Deficit(+) (iii) (vi)</t>
  </si>
  <si>
    <t>Processors (vi)</t>
  </si>
  <si>
    <t>SMB-052010</t>
  </si>
</sst>
</file>

<file path=xl/styles.xml><?xml version="1.0" encoding="utf-8"?>
<styleSheet xmlns="http://schemas.openxmlformats.org/spreadsheetml/2006/main">
  <numFmts count="1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i/>
      <sz val="10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6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 vertical="center"/>
    </xf>
    <xf numFmtId="173" fontId="4" fillId="0" borderId="1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 wrapText="1" indent="3"/>
    </xf>
    <xf numFmtId="173" fontId="4" fillId="0" borderId="2" xfId="0" applyNumberFormat="1" applyFont="1" applyFill="1" applyBorder="1" applyAlignment="1">
      <alignment horizontal="right" vertical="center" wrapText="1"/>
    </xf>
    <xf numFmtId="173" fontId="4" fillId="0" borderId="3" xfId="0" applyNumberFormat="1" applyFont="1" applyFill="1" applyBorder="1" applyAlignment="1">
      <alignment horizontal="right" vertical="center" wrapText="1"/>
    </xf>
    <xf numFmtId="173" fontId="4" fillId="0" borderId="3" xfId="0" applyNumberFormat="1" applyFont="1" applyFill="1" applyBorder="1" applyAlignment="1">
      <alignment horizontal="right" vertical="center"/>
    </xf>
    <xf numFmtId="173" fontId="4" fillId="0" borderId="4" xfId="0" applyNumberFormat="1" applyFont="1" applyFill="1" applyBorder="1" applyAlignment="1">
      <alignment horizontal="right" vertical="center" wrapText="1"/>
    </xf>
    <xf numFmtId="173" fontId="4" fillId="0" borderId="4" xfId="0" applyNumberFormat="1" applyFont="1" applyFill="1" applyBorder="1" applyAlignment="1">
      <alignment horizontal="right" vertical="center"/>
    </xf>
    <xf numFmtId="173" fontId="4" fillId="0" borderId="0" xfId="0" applyNumberFormat="1" applyFont="1" applyFill="1" applyBorder="1" applyAlignment="1">
      <alignment horizontal="left" vertical="center" wrapText="1" indent="3"/>
    </xf>
    <xf numFmtId="173" fontId="4" fillId="0" borderId="2" xfId="0" applyNumberFormat="1" applyFont="1" applyFill="1" applyBorder="1" applyAlignment="1">
      <alignment horizontal="right" vertical="center"/>
    </xf>
    <xf numFmtId="173" fontId="4" fillId="0" borderId="5" xfId="0" applyNumberFormat="1" applyFont="1" applyFill="1" applyBorder="1" applyAlignment="1">
      <alignment horizontal="right" vertical="center" wrapText="1"/>
    </xf>
    <xf numFmtId="173" fontId="4" fillId="0" borderId="5" xfId="0" applyNumberFormat="1" applyFont="1" applyFill="1" applyBorder="1" applyAlignment="1">
      <alignment horizontal="right" vertical="center"/>
    </xf>
    <xf numFmtId="173" fontId="4" fillId="0" borderId="0" xfId="0" applyNumberFormat="1" applyFont="1" applyFill="1" applyBorder="1" applyAlignment="1">
      <alignment horizontal="right" vertical="center"/>
    </xf>
    <xf numFmtId="173" fontId="4" fillId="0" borderId="6" xfId="0" applyNumberFormat="1" applyFont="1" applyFill="1" applyBorder="1" applyAlignment="1">
      <alignment horizontal="right" vertical="center"/>
    </xf>
    <xf numFmtId="173" fontId="4" fillId="0" borderId="7" xfId="0" applyNumberFormat="1" applyFont="1" applyFill="1" applyBorder="1" applyAlignment="1">
      <alignment horizontal="right" vertical="center"/>
    </xf>
    <xf numFmtId="173" fontId="4" fillId="0" borderId="8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4" fillId="0" borderId="9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1" fontId="5" fillId="0" borderId="0" xfId="0" applyNumberFormat="1" applyFont="1" applyFill="1" applyBorder="1" applyAlignment="1">
      <alignment horizontal="right" vertical="center"/>
    </xf>
    <xf numFmtId="1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 quotePrefix="1">
      <alignment horizontal="right" vertical="center"/>
    </xf>
    <xf numFmtId="173" fontId="4" fillId="0" borderId="0" xfId="0" applyNumberFormat="1" applyFont="1" applyFill="1" applyBorder="1" applyAlignment="1" quotePrefix="1">
      <alignment horizontal="left" vertical="center"/>
    </xf>
    <xf numFmtId="17" fontId="4" fillId="0" borderId="0" xfId="0" applyNumberFormat="1" applyFont="1" applyFill="1" applyBorder="1" applyAlignment="1" quotePrefix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1" fontId="4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left" vertical="center" indent="3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 indent="3"/>
    </xf>
    <xf numFmtId="0" fontId="4" fillId="0" borderId="1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 indent="3"/>
    </xf>
    <xf numFmtId="173" fontId="4" fillId="0" borderId="0" xfId="0" applyNumberFormat="1" applyFont="1" applyFill="1" applyAlignment="1">
      <alignment horizontal="left" vertical="center" indent="3"/>
    </xf>
    <xf numFmtId="0" fontId="4" fillId="0" borderId="15" xfId="0" applyFont="1" applyFill="1" applyBorder="1" applyAlignment="1">
      <alignment horizontal="left" vertical="center" wrapText="1" indent="3"/>
    </xf>
    <xf numFmtId="0" fontId="4" fillId="0" borderId="8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righ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right" vertical="center" wrapText="1"/>
    </xf>
    <xf numFmtId="0" fontId="4" fillId="0" borderId="3" xfId="0" applyFont="1" applyFill="1" applyBorder="1" applyAlignment="1">
      <alignment horizontal="left" vertical="center" wrapText="1" indent="3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righ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righ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right" vertical="center" wrapText="1"/>
    </xf>
    <xf numFmtId="0" fontId="4" fillId="0" borderId="4" xfId="0" applyFont="1" applyFill="1" applyBorder="1" applyAlignment="1">
      <alignment horizontal="right" vertical="center" wrapText="1"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right" vertical="center" wrapText="1"/>
    </xf>
    <xf numFmtId="0" fontId="4" fillId="0" borderId="15" xfId="0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righ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left" vertical="center" wrapText="1" indent="3"/>
    </xf>
    <xf numFmtId="0" fontId="4" fillId="0" borderId="9" xfId="0" applyFont="1" applyFill="1" applyBorder="1" applyAlignment="1">
      <alignment horizontal="left" vertical="center" wrapText="1" indent="3"/>
    </xf>
    <xf numFmtId="173" fontId="4" fillId="0" borderId="9" xfId="0" applyNumberFormat="1" applyFont="1" applyFill="1" applyBorder="1" applyAlignment="1">
      <alignment horizontal="left" vertical="center" wrapText="1" indent="3"/>
    </xf>
    <xf numFmtId="0" fontId="4" fillId="0" borderId="17" xfId="0" applyFont="1" applyFill="1" applyBorder="1" applyAlignment="1">
      <alignment horizontal="left" vertical="center" wrapText="1" indent="3"/>
    </xf>
    <xf numFmtId="0" fontId="4" fillId="0" borderId="4" xfId="0" applyFont="1" applyFill="1" applyBorder="1" applyAlignment="1">
      <alignment horizontal="left" vertical="center" wrapText="1" indent="3"/>
    </xf>
    <xf numFmtId="0" fontId="4" fillId="0" borderId="8" xfId="0" applyFont="1" applyFill="1" applyBorder="1" applyAlignment="1">
      <alignment horizontal="left" vertical="center" wrapText="1" indent="3"/>
    </xf>
    <xf numFmtId="173" fontId="4" fillId="0" borderId="0" xfId="0" applyNumberFormat="1" applyFont="1" applyFill="1" applyBorder="1" applyAlignment="1">
      <alignment horizontal="right"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173" fontId="4" fillId="0" borderId="15" xfId="0" applyNumberFormat="1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left" vertical="center" wrapText="1" indent="3"/>
    </xf>
    <xf numFmtId="0" fontId="4" fillId="0" borderId="16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173" fontId="4" fillId="0" borderId="13" xfId="0" applyNumberFormat="1" applyFont="1" applyFill="1" applyBorder="1" applyAlignment="1">
      <alignment vertical="center" wrapText="1"/>
    </xf>
    <xf numFmtId="173" fontId="4" fillId="0" borderId="16" xfId="0" applyNumberFormat="1" applyFont="1" applyFill="1" applyBorder="1" applyAlignment="1">
      <alignment vertical="center" wrapText="1"/>
    </xf>
    <xf numFmtId="173" fontId="4" fillId="0" borderId="12" xfId="0" applyNumberFormat="1" applyFont="1" applyFill="1" applyBorder="1" applyAlignment="1">
      <alignment vertical="center" wrapText="1"/>
    </xf>
    <xf numFmtId="173" fontId="4" fillId="0" borderId="5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 quotePrefix="1">
      <alignment horizontal="center" vertical="center"/>
    </xf>
    <xf numFmtId="0" fontId="4" fillId="0" borderId="0" xfId="0" applyFont="1" applyFill="1" applyAlignment="1">
      <alignment horizontal="center" vertical="center"/>
    </xf>
    <xf numFmtId="173" fontId="4" fillId="0" borderId="1" xfId="0" applyNumberFormat="1" applyFont="1" applyFill="1" applyBorder="1" applyAlignment="1">
      <alignment vertical="center"/>
    </xf>
    <xf numFmtId="173" fontId="4" fillId="0" borderId="2" xfId="0" applyNumberFormat="1" applyFont="1" applyFill="1" applyBorder="1" applyAlignment="1">
      <alignment vertical="center"/>
    </xf>
    <xf numFmtId="173" fontId="4" fillId="0" borderId="3" xfId="0" applyNumberFormat="1" applyFont="1" applyFill="1" applyBorder="1" applyAlignment="1">
      <alignment vertical="center"/>
    </xf>
    <xf numFmtId="173" fontId="4" fillId="0" borderId="4" xfId="0" applyNumberFormat="1" applyFont="1" applyFill="1" applyBorder="1" applyAlignment="1">
      <alignment vertical="center"/>
    </xf>
    <xf numFmtId="173" fontId="4" fillId="0" borderId="0" xfId="0" applyNumberFormat="1" applyFont="1" applyFill="1" applyBorder="1" applyAlignment="1">
      <alignment vertical="center"/>
    </xf>
    <xf numFmtId="173" fontId="4" fillId="0" borderId="12" xfId="0" applyNumberFormat="1" applyFont="1" applyFill="1" applyBorder="1" applyAlignment="1">
      <alignment vertical="center"/>
    </xf>
    <xf numFmtId="173" fontId="4" fillId="0" borderId="10" xfId="0" applyNumberFormat="1" applyFont="1" applyFill="1" applyBorder="1" applyAlignment="1">
      <alignment vertical="center"/>
    </xf>
    <xf numFmtId="173" fontId="4" fillId="0" borderId="11" xfId="0" applyNumberFormat="1" applyFont="1" applyFill="1" applyBorder="1" applyAlignment="1">
      <alignment vertical="center"/>
    </xf>
    <xf numFmtId="173" fontId="4" fillId="0" borderId="15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173" fontId="4" fillId="0" borderId="0" xfId="0" applyNumberFormat="1" applyFont="1" applyFill="1" applyBorder="1" applyAlignment="1">
      <alignment horizontal="left" vertical="center"/>
    </xf>
    <xf numFmtId="173" fontId="4" fillId="0" borderId="0" xfId="0" applyNumberFormat="1" applyFont="1" applyFill="1" applyBorder="1" applyAlignment="1" quotePrefix="1">
      <alignment horizontal="center" vertical="center"/>
    </xf>
    <xf numFmtId="173" fontId="5" fillId="0" borderId="0" xfId="0" applyNumberFormat="1" applyFont="1" applyFill="1" applyBorder="1" applyAlignment="1">
      <alignment horizontal="right" vertical="center"/>
    </xf>
    <xf numFmtId="173" fontId="5" fillId="0" borderId="0" xfId="0" applyNumberFormat="1" applyFont="1" applyFill="1" applyBorder="1" applyAlignment="1" quotePrefix="1">
      <alignment horizontal="center" vertical="center"/>
    </xf>
    <xf numFmtId="173" fontId="4" fillId="2" borderId="3" xfId="0" applyNumberFormat="1" applyFont="1" applyFill="1" applyBorder="1" applyAlignment="1">
      <alignment vertical="center"/>
    </xf>
    <xf numFmtId="173" fontId="4" fillId="2" borderId="4" xfId="0" applyNumberFormat="1" applyFont="1" applyFill="1" applyBorder="1" applyAlignment="1">
      <alignment vertical="center"/>
    </xf>
    <xf numFmtId="173" fontId="4" fillId="2" borderId="3" xfId="0" applyNumberFormat="1" applyFont="1" applyFill="1" applyBorder="1" applyAlignment="1">
      <alignment horizontal="right" vertical="center"/>
    </xf>
    <xf numFmtId="173" fontId="4" fillId="2" borderId="3" xfId="0" applyNumberFormat="1" applyFont="1" applyFill="1" applyBorder="1" applyAlignment="1">
      <alignment horizontal="right" vertical="center" wrapText="1"/>
    </xf>
    <xf numFmtId="173" fontId="4" fillId="2" borderId="4" xfId="0" applyNumberFormat="1" applyFont="1" applyFill="1" applyBorder="1" applyAlignment="1">
      <alignment horizontal="right" vertical="center"/>
    </xf>
    <xf numFmtId="173" fontId="4" fillId="2" borderId="4" xfId="0" applyNumberFormat="1" applyFont="1" applyFill="1" applyBorder="1" applyAlignment="1">
      <alignment horizontal="right" vertical="center" wrapText="1"/>
    </xf>
    <xf numFmtId="173" fontId="4" fillId="0" borderId="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right" vertical="center"/>
    </xf>
    <xf numFmtId="0" fontId="4" fillId="0" borderId="17" xfId="0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0" borderId="15" xfId="0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right" vertical="center" wrapText="1"/>
    </xf>
    <xf numFmtId="0" fontId="4" fillId="0" borderId="17" xfId="0" applyFont="1" applyFill="1" applyBorder="1" applyAlignment="1">
      <alignment horizontal="right" vertical="center" wrapText="1"/>
    </xf>
    <xf numFmtId="173" fontId="4" fillId="0" borderId="1" xfId="0" applyNumberFormat="1" applyFont="1" applyFill="1" applyBorder="1" applyAlignment="1" quotePrefix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173" fontId="4" fillId="0" borderId="0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15" fontId="4" fillId="0" borderId="16" xfId="0" applyNumberFormat="1" applyFont="1" applyFill="1" applyBorder="1" applyAlignment="1" quotePrefix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right" vertical="center"/>
    </xf>
    <xf numFmtId="0" fontId="4" fillId="0" borderId="5" xfId="0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right" vertical="center" wrapText="1"/>
    </xf>
    <xf numFmtId="0" fontId="4" fillId="0" borderId="8" xfId="0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right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right" vertical="center" wrapText="1"/>
    </xf>
    <xf numFmtId="0" fontId="3" fillId="0" borderId="8" xfId="0" applyFont="1" applyFill="1" applyBorder="1" applyAlignment="1">
      <alignment horizontal="right" vertical="center" wrapText="1"/>
    </xf>
    <xf numFmtId="0" fontId="3" fillId="0" borderId="9" xfId="0" applyFont="1" applyFill="1" applyBorder="1" applyAlignment="1">
      <alignment horizontal="right" vertical="center" wrapText="1"/>
    </xf>
    <xf numFmtId="0" fontId="3" fillId="0" borderId="17" xfId="0" applyFont="1" applyFill="1" applyBorder="1" applyAlignment="1">
      <alignment horizontal="right" vertical="center" wrapText="1"/>
    </xf>
    <xf numFmtId="0" fontId="4" fillId="0" borderId="14" xfId="0" applyFont="1" applyFill="1" applyBorder="1" applyAlignment="1">
      <alignment horizontal="right" vertical="center" wrapText="1"/>
    </xf>
    <xf numFmtId="0" fontId="4" fillId="0" borderId="15" xfId="0" applyFont="1" applyFill="1" applyBorder="1" applyAlignment="1">
      <alignment horizontal="right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 quotePrefix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 quotePrefix="1">
      <alignment horizontal="center" wrapText="1"/>
    </xf>
    <xf numFmtId="0" fontId="4" fillId="0" borderId="9" xfId="0" applyFont="1" applyFill="1" applyBorder="1" applyAlignment="1">
      <alignment horizontal="center" wrapText="1"/>
    </xf>
    <xf numFmtId="0" fontId="4" fillId="0" borderId="17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center" wrapText="1"/>
    </xf>
    <xf numFmtId="0" fontId="4" fillId="0" borderId="8" xfId="0" applyFont="1" applyFill="1" applyBorder="1" applyAlignment="1">
      <alignment horizontal="center" wrapText="1"/>
    </xf>
    <xf numFmtId="17" fontId="4" fillId="0" borderId="11" xfId="0" applyNumberFormat="1" applyFont="1" applyFill="1" applyBorder="1" applyAlignment="1" quotePrefix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 quotePrefix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14" fontId="6" fillId="0" borderId="14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4" fillId="0" borderId="11" xfId="0" applyFont="1" applyFill="1" applyBorder="1" applyAlignment="1" quotePrefix="1">
      <alignment horizontal="center" vertical="center"/>
    </xf>
    <xf numFmtId="0" fontId="4" fillId="0" borderId="5" xfId="0" applyFont="1" applyFill="1" applyBorder="1" applyAlignment="1" quotePrefix="1">
      <alignment horizontal="center" vertical="center"/>
    </xf>
    <xf numFmtId="0" fontId="4" fillId="0" borderId="8" xfId="0" applyFont="1" applyFill="1" applyBorder="1" applyAlignment="1" quotePrefix="1">
      <alignment horizontal="center" vertical="center"/>
    </xf>
    <xf numFmtId="0" fontId="4" fillId="0" borderId="10" xfId="0" applyFont="1" applyFill="1" applyBorder="1" applyAlignment="1">
      <alignment horizontal="center" wrapText="1"/>
    </xf>
    <xf numFmtId="0" fontId="4" fillId="0" borderId="0" xfId="0" applyFont="1" applyFill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581025</xdr:colOff>
      <xdr:row>57</xdr:row>
      <xdr:rowOff>0</xdr:rowOff>
    </xdr:from>
    <xdr:to>
      <xdr:col>12</xdr:col>
      <xdr:colOff>581025</xdr:colOff>
      <xdr:row>57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53425" y="10610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581025</xdr:colOff>
      <xdr:row>57</xdr:row>
      <xdr:rowOff>0</xdr:rowOff>
    </xdr:from>
    <xdr:to>
      <xdr:col>12</xdr:col>
      <xdr:colOff>581025</xdr:colOff>
      <xdr:row>57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53425" y="10610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581025</xdr:colOff>
      <xdr:row>57</xdr:row>
      <xdr:rowOff>0</xdr:rowOff>
    </xdr:from>
    <xdr:to>
      <xdr:col>18</xdr:col>
      <xdr:colOff>581025</xdr:colOff>
      <xdr:row>57</xdr:row>
      <xdr:rowOff>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9575" y="10610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581025</xdr:colOff>
      <xdr:row>57</xdr:row>
      <xdr:rowOff>0</xdr:rowOff>
    </xdr:from>
    <xdr:to>
      <xdr:col>18</xdr:col>
      <xdr:colOff>180975</xdr:colOff>
      <xdr:row>57</xdr:row>
      <xdr:rowOff>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9575" y="10610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581025</xdr:colOff>
      <xdr:row>57</xdr:row>
      <xdr:rowOff>0</xdr:rowOff>
    </xdr:from>
    <xdr:to>
      <xdr:col>18</xdr:col>
      <xdr:colOff>180975</xdr:colOff>
      <xdr:row>57</xdr:row>
      <xdr:rowOff>0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9575" y="10610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581025</xdr:colOff>
      <xdr:row>57</xdr:row>
      <xdr:rowOff>0</xdr:rowOff>
    </xdr:from>
    <xdr:to>
      <xdr:col>18</xdr:col>
      <xdr:colOff>180975</xdr:colOff>
      <xdr:row>57</xdr:row>
      <xdr:rowOff>0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9575" y="10610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581025</xdr:colOff>
      <xdr:row>57</xdr:row>
      <xdr:rowOff>0</xdr:rowOff>
    </xdr:from>
    <xdr:to>
      <xdr:col>18</xdr:col>
      <xdr:colOff>180975</xdr:colOff>
      <xdr:row>57</xdr:row>
      <xdr:rowOff>0</xdr:rowOff>
    </xdr:to>
    <xdr:pic>
      <xdr:nvPicPr>
        <xdr:cNvPr id="7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9575" y="10610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581025</xdr:colOff>
      <xdr:row>57</xdr:row>
      <xdr:rowOff>0</xdr:rowOff>
    </xdr:from>
    <xdr:to>
      <xdr:col>18</xdr:col>
      <xdr:colOff>180975</xdr:colOff>
      <xdr:row>57</xdr:row>
      <xdr:rowOff>0</xdr:rowOff>
    </xdr:to>
    <xdr:pic>
      <xdr:nvPicPr>
        <xdr:cNvPr id="8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9575" y="10610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581025</xdr:colOff>
      <xdr:row>57</xdr:row>
      <xdr:rowOff>0</xdr:rowOff>
    </xdr:from>
    <xdr:to>
      <xdr:col>18</xdr:col>
      <xdr:colOff>180975</xdr:colOff>
      <xdr:row>57</xdr:row>
      <xdr:rowOff>0</xdr:rowOff>
    </xdr:to>
    <xdr:pic>
      <xdr:nvPicPr>
        <xdr:cNvPr id="9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9575" y="10610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581025</xdr:colOff>
      <xdr:row>57</xdr:row>
      <xdr:rowOff>0</xdr:rowOff>
    </xdr:from>
    <xdr:to>
      <xdr:col>18</xdr:col>
      <xdr:colOff>180975</xdr:colOff>
      <xdr:row>57</xdr:row>
      <xdr:rowOff>0</xdr:rowOff>
    </xdr:to>
    <xdr:pic>
      <xdr:nvPicPr>
        <xdr:cNvPr id="10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9575" y="10610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581025</xdr:colOff>
      <xdr:row>57</xdr:row>
      <xdr:rowOff>0</xdr:rowOff>
    </xdr:from>
    <xdr:to>
      <xdr:col>18</xdr:col>
      <xdr:colOff>180975</xdr:colOff>
      <xdr:row>57</xdr:row>
      <xdr:rowOff>0</xdr:rowOff>
    </xdr:to>
    <xdr:pic>
      <xdr:nvPicPr>
        <xdr:cNvPr id="1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9575" y="10610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581025</xdr:colOff>
      <xdr:row>57</xdr:row>
      <xdr:rowOff>0</xdr:rowOff>
    </xdr:from>
    <xdr:to>
      <xdr:col>18</xdr:col>
      <xdr:colOff>180975</xdr:colOff>
      <xdr:row>57</xdr:row>
      <xdr:rowOff>0</xdr:rowOff>
    </xdr:to>
    <xdr:pic>
      <xdr:nvPicPr>
        <xdr:cNvPr id="12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9575" y="10610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581025</xdr:colOff>
      <xdr:row>57</xdr:row>
      <xdr:rowOff>0</xdr:rowOff>
    </xdr:from>
    <xdr:to>
      <xdr:col>18</xdr:col>
      <xdr:colOff>180975</xdr:colOff>
      <xdr:row>57</xdr:row>
      <xdr:rowOff>0</xdr:rowOff>
    </xdr:to>
    <xdr:pic>
      <xdr:nvPicPr>
        <xdr:cNvPr id="13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9575" y="10610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581025</xdr:colOff>
      <xdr:row>57</xdr:row>
      <xdr:rowOff>0</xdr:rowOff>
    </xdr:from>
    <xdr:to>
      <xdr:col>18</xdr:col>
      <xdr:colOff>180975</xdr:colOff>
      <xdr:row>57</xdr:row>
      <xdr:rowOff>0</xdr:rowOff>
    </xdr:to>
    <xdr:pic>
      <xdr:nvPicPr>
        <xdr:cNvPr id="14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9575" y="10610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581025</xdr:colOff>
      <xdr:row>57</xdr:row>
      <xdr:rowOff>0</xdr:rowOff>
    </xdr:from>
    <xdr:to>
      <xdr:col>18</xdr:col>
      <xdr:colOff>180975</xdr:colOff>
      <xdr:row>57</xdr:row>
      <xdr:rowOff>0</xdr:rowOff>
    </xdr:to>
    <xdr:pic>
      <xdr:nvPicPr>
        <xdr:cNvPr id="15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9575" y="10610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581025</xdr:colOff>
      <xdr:row>57</xdr:row>
      <xdr:rowOff>0</xdr:rowOff>
    </xdr:from>
    <xdr:to>
      <xdr:col>18</xdr:col>
      <xdr:colOff>180975</xdr:colOff>
      <xdr:row>57</xdr:row>
      <xdr:rowOff>0</xdr:rowOff>
    </xdr:to>
    <xdr:pic>
      <xdr:nvPicPr>
        <xdr:cNvPr id="16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9575" y="10610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581025</xdr:colOff>
      <xdr:row>57</xdr:row>
      <xdr:rowOff>0</xdr:rowOff>
    </xdr:from>
    <xdr:to>
      <xdr:col>18</xdr:col>
      <xdr:colOff>180975</xdr:colOff>
      <xdr:row>57</xdr:row>
      <xdr:rowOff>0</xdr:rowOff>
    </xdr:to>
    <xdr:pic>
      <xdr:nvPicPr>
        <xdr:cNvPr id="17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9575" y="10610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581025</xdr:colOff>
      <xdr:row>57</xdr:row>
      <xdr:rowOff>0</xdr:rowOff>
    </xdr:from>
    <xdr:to>
      <xdr:col>18</xdr:col>
      <xdr:colOff>180975</xdr:colOff>
      <xdr:row>57</xdr:row>
      <xdr:rowOff>0</xdr:rowOff>
    </xdr:to>
    <xdr:pic>
      <xdr:nvPicPr>
        <xdr:cNvPr id="18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9575" y="10610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581025</xdr:colOff>
      <xdr:row>57</xdr:row>
      <xdr:rowOff>0</xdr:rowOff>
    </xdr:from>
    <xdr:to>
      <xdr:col>18</xdr:col>
      <xdr:colOff>180975</xdr:colOff>
      <xdr:row>57</xdr:row>
      <xdr:rowOff>0</xdr:rowOff>
    </xdr:to>
    <xdr:pic>
      <xdr:nvPicPr>
        <xdr:cNvPr id="19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9575" y="10610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581025</xdr:colOff>
      <xdr:row>57</xdr:row>
      <xdr:rowOff>0</xdr:rowOff>
    </xdr:from>
    <xdr:to>
      <xdr:col>18</xdr:col>
      <xdr:colOff>180975</xdr:colOff>
      <xdr:row>57</xdr:row>
      <xdr:rowOff>0</xdr:rowOff>
    </xdr:to>
    <xdr:pic>
      <xdr:nvPicPr>
        <xdr:cNvPr id="20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9575" y="10610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581025</xdr:colOff>
      <xdr:row>57</xdr:row>
      <xdr:rowOff>0</xdr:rowOff>
    </xdr:from>
    <xdr:to>
      <xdr:col>18</xdr:col>
      <xdr:colOff>180975</xdr:colOff>
      <xdr:row>57</xdr:row>
      <xdr:rowOff>0</xdr:rowOff>
    </xdr:to>
    <xdr:pic>
      <xdr:nvPicPr>
        <xdr:cNvPr id="2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9575" y="10610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581025</xdr:colOff>
      <xdr:row>57</xdr:row>
      <xdr:rowOff>0</xdr:rowOff>
    </xdr:from>
    <xdr:to>
      <xdr:col>18</xdr:col>
      <xdr:colOff>180975</xdr:colOff>
      <xdr:row>57</xdr:row>
      <xdr:rowOff>0</xdr:rowOff>
    </xdr:to>
    <xdr:pic>
      <xdr:nvPicPr>
        <xdr:cNvPr id="22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9575" y="10610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581025</xdr:colOff>
      <xdr:row>57</xdr:row>
      <xdr:rowOff>0</xdr:rowOff>
    </xdr:from>
    <xdr:to>
      <xdr:col>18</xdr:col>
      <xdr:colOff>180975</xdr:colOff>
      <xdr:row>57</xdr:row>
      <xdr:rowOff>0</xdr:rowOff>
    </xdr:to>
    <xdr:pic>
      <xdr:nvPicPr>
        <xdr:cNvPr id="23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9575" y="10610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581025</xdr:colOff>
      <xdr:row>57</xdr:row>
      <xdr:rowOff>0</xdr:rowOff>
    </xdr:from>
    <xdr:to>
      <xdr:col>18</xdr:col>
      <xdr:colOff>180975</xdr:colOff>
      <xdr:row>57</xdr:row>
      <xdr:rowOff>0</xdr:rowOff>
    </xdr:to>
    <xdr:pic>
      <xdr:nvPicPr>
        <xdr:cNvPr id="24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9575" y="10610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581025</xdr:colOff>
      <xdr:row>57</xdr:row>
      <xdr:rowOff>0</xdr:rowOff>
    </xdr:from>
    <xdr:to>
      <xdr:col>18</xdr:col>
      <xdr:colOff>180975</xdr:colOff>
      <xdr:row>57</xdr:row>
      <xdr:rowOff>0</xdr:rowOff>
    </xdr:to>
    <xdr:pic>
      <xdr:nvPicPr>
        <xdr:cNvPr id="25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9575" y="10610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581025</xdr:colOff>
      <xdr:row>64</xdr:row>
      <xdr:rowOff>0</xdr:rowOff>
    </xdr:from>
    <xdr:to>
      <xdr:col>12</xdr:col>
      <xdr:colOff>581025</xdr:colOff>
      <xdr:row>64</xdr:row>
      <xdr:rowOff>0</xdr:rowOff>
    </xdr:to>
    <xdr:pic>
      <xdr:nvPicPr>
        <xdr:cNvPr id="26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53425" y="119157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581025</xdr:colOff>
      <xdr:row>64</xdr:row>
      <xdr:rowOff>0</xdr:rowOff>
    </xdr:from>
    <xdr:to>
      <xdr:col>12</xdr:col>
      <xdr:colOff>581025</xdr:colOff>
      <xdr:row>64</xdr:row>
      <xdr:rowOff>0</xdr:rowOff>
    </xdr:to>
    <xdr:pic>
      <xdr:nvPicPr>
        <xdr:cNvPr id="27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53425" y="119157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581025</xdr:colOff>
      <xdr:row>63</xdr:row>
      <xdr:rowOff>0</xdr:rowOff>
    </xdr:from>
    <xdr:to>
      <xdr:col>20</xdr:col>
      <xdr:colOff>581025</xdr:colOff>
      <xdr:row>64</xdr:row>
      <xdr:rowOff>0</xdr:rowOff>
    </xdr:to>
    <xdr:pic>
      <xdr:nvPicPr>
        <xdr:cNvPr id="28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01625" y="11725275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581025</xdr:colOff>
      <xdr:row>64</xdr:row>
      <xdr:rowOff>0</xdr:rowOff>
    </xdr:from>
    <xdr:to>
      <xdr:col>20</xdr:col>
      <xdr:colOff>180975</xdr:colOff>
      <xdr:row>64</xdr:row>
      <xdr:rowOff>0</xdr:rowOff>
    </xdr:to>
    <xdr:pic>
      <xdr:nvPicPr>
        <xdr:cNvPr id="29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01625" y="119157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581025</xdr:colOff>
      <xdr:row>64</xdr:row>
      <xdr:rowOff>0</xdr:rowOff>
    </xdr:from>
    <xdr:to>
      <xdr:col>20</xdr:col>
      <xdr:colOff>180975</xdr:colOff>
      <xdr:row>64</xdr:row>
      <xdr:rowOff>0</xdr:rowOff>
    </xdr:to>
    <xdr:pic>
      <xdr:nvPicPr>
        <xdr:cNvPr id="30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01625" y="119157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581025</xdr:colOff>
      <xdr:row>64</xdr:row>
      <xdr:rowOff>0</xdr:rowOff>
    </xdr:from>
    <xdr:to>
      <xdr:col>20</xdr:col>
      <xdr:colOff>180975</xdr:colOff>
      <xdr:row>64</xdr:row>
      <xdr:rowOff>0</xdr:rowOff>
    </xdr:to>
    <xdr:pic>
      <xdr:nvPicPr>
        <xdr:cNvPr id="31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01625" y="119157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581025</xdr:colOff>
      <xdr:row>64</xdr:row>
      <xdr:rowOff>0</xdr:rowOff>
    </xdr:from>
    <xdr:to>
      <xdr:col>20</xdr:col>
      <xdr:colOff>180975</xdr:colOff>
      <xdr:row>64</xdr:row>
      <xdr:rowOff>0</xdr:rowOff>
    </xdr:to>
    <xdr:pic>
      <xdr:nvPicPr>
        <xdr:cNvPr id="32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01625" y="119157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581025</xdr:colOff>
      <xdr:row>64</xdr:row>
      <xdr:rowOff>0</xdr:rowOff>
    </xdr:from>
    <xdr:to>
      <xdr:col>20</xdr:col>
      <xdr:colOff>180975</xdr:colOff>
      <xdr:row>64</xdr:row>
      <xdr:rowOff>0</xdr:rowOff>
    </xdr:to>
    <xdr:pic>
      <xdr:nvPicPr>
        <xdr:cNvPr id="33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01625" y="119157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581025</xdr:colOff>
      <xdr:row>64</xdr:row>
      <xdr:rowOff>0</xdr:rowOff>
    </xdr:from>
    <xdr:to>
      <xdr:col>20</xdr:col>
      <xdr:colOff>180975</xdr:colOff>
      <xdr:row>64</xdr:row>
      <xdr:rowOff>0</xdr:rowOff>
    </xdr:to>
    <xdr:pic>
      <xdr:nvPicPr>
        <xdr:cNvPr id="34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01625" y="119157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581025</xdr:colOff>
      <xdr:row>64</xdr:row>
      <xdr:rowOff>0</xdr:rowOff>
    </xdr:from>
    <xdr:to>
      <xdr:col>20</xdr:col>
      <xdr:colOff>180975</xdr:colOff>
      <xdr:row>64</xdr:row>
      <xdr:rowOff>0</xdr:rowOff>
    </xdr:to>
    <xdr:pic>
      <xdr:nvPicPr>
        <xdr:cNvPr id="35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01625" y="119157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581025</xdr:colOff>
      <xdr:row>64</xdr:row>
      <xdr:rowOff>0</xdr:rowOff>
    </xdr:from>
    <xdr:to>
      <xdr:col>20</xdr:col>
      <xdr:colOff>180975</xdr:colOff>
      <xdr:row>64</xdr:row>
      <xdr:rowOff>0</xdr:rowOff>
    </xdr:to>
    <xdr:pic>
      <xdr:nvPicPr>
        <xdr:cNvPr id="36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01625" y="119157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581025</xdr:colOff>
      <xdr:row>64</xdr:row>
      <xdr:rowOff>0</xdr:rowOff>
    </xdr:from>
    <xdr:to>
      <xdr:col>20</xdr:col>
      <xdr:colOff>180975</xdr:colOff>
      <xdr:row>64</xdr:row>
      <xdr:rowOff>0</xdr:rowOff>
    </xdr:to>
    <xdr:pic>
      <xdr:nvPicPr>
        <xdr:cNvPr id="37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01625" y="119157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581025</xdr:colOff>
      <xdr:row>64</xdr:row>
      <xdr:rowOff>0</xdr:rowOff>
    </xdr:from>
    <xdr:to>
      <xdr:col>20</xdr:col>
      <xdr:colOff>180975</xdr:colOff>
      <xdr:row>64</xdr:row>
      <xdr:rowOff>0</xdr:rowOff>
    </xdr:to>
    <xdr:pic>
      <xdr:nvPicPr>
        <xdr:cNvPr id="38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01625" y="119157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581025</xdr:colOff>
      <xdr:row>64</xdr:row>
      <xdr:rowOff>0</xdr:rowOff>
    </xdr:from>
    <xdr:to>
      <xdr:col>20</xdr:col>
      <xdr:colOff>180975</xdr:colOff>
      <xdr:row>64</xdr:row>
      <xdr:rowOff>0</xdr:rowOff>
    </xdr:to>
    <xdr:pic>
      <xdr:nvPicPr>
        <xdr:cNvPr id="39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01625" y="119157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581025</xdr:colOff>
      <xdr:row>64</xdr:row>
      <xdr:rowOff>0</xdr:rowOff>
    </xdr:from>
    <xdr:to>
      <xdr:col>20</xdr:col>
      <xdr:colOff>180975</xdr:colOff>
      <xdr:row>64</xdr:row>
      <xdr:rowOff>0</xdr:rowOff>
    </xdr:to>
    <xdr:pic>
      <xdr:nvPicPr>
        <xdr:cNvPr id="40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01625" y="119157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581025</xdr:colOff>
      <xdr:row>64</xdr:row>
      <xdr:rowOff>0</xdr:rowOff>
    </xdr:from>
    <xdr:to>
      <xdr:col>20</xdr:col>
      <xdr:colOff>180975</xdr:colOff>
      <xdr:row>64</xdr:row>
      <xdr:rowOff>0</xdr:rowOff>
    </xdr:to>
    <xdr:pic>
      <xdr:nvPicPr>
        <xdr:cNvPr id="41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01625" y="119157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581025</xdr:colOff>
      <xdr:row>64</xdr:row>
      <xdr:rowOff>0</xdr:rowOff>
    </xdr:from>
    <xdr:to>
      <xdr:col>20</xdr:col>
      <xdr:colOff>180975</xdr:colOff>
      <xdr:row>64</xdr:row>
      <xdr:rowOff>0</xdr:rowOff>
    </xdr:to>
    <xdr:pic>
      <xdr:nvPicPr>
        <xdr:cNvPr id="42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01625" y="119157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581025</xdr:colOff>
      <xdr:row>64</xdr:row>
      <xdr:rowOff>0</xdr:rowOff>
    </xdr:from>
    <xdr:to>
      <xdr:col>20</xdr:col>
      <xdr:colOff>180975</xdr:colOff>
      <xdr:row>64</xdr:row>
      <xdr:rowOff>0</xdr:rowOff>
    </xdr:to>
    <xdr:pic>
      <xdr:nvPicPr>
        <xdr:cNvPr id="43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01625" y="119157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581025</xdr:colOff>
      <xdr:row>64</xdr:row>
      <xdr:rowOff>0</xdr:rowOff>
    </xdr:from>
    <xdr:to>
      <xdr:col>20</xdr:col>
      <xdr:colOff>180975</xdr:colOff>
      <xdr:row>64</xdr:row>
      <xdr:rowOff>0</xdr:rowOff>
    </xdr:to>
    <xdr:pic>
      <xdr:nvPicPr>
        <xdr:cNvPr id="44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01625" y="119157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581025</xdr:colOff>
      <xdr:row>64</xdr:row>
      <xdr:rowOff>0</xdr:rowOff>
    </xdr:from>
    <xdr:to>
      <xdr:col>20</xdr:col>
      <xdr:colOff>180975</xdr:colOff>
      <xdr:row>64</xdr:row>
      <xdr:rowOff>0</xdr:rowOff>
    </xdr:to>
    <xdr:pic>
      <xdr:nvPicPr>
        <xdr:cNvPr id="45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01625" y="119157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581025</xdr:colOff>
      <xdr:row>64</xdr:row>
      <xdr:rowOff>0</xdr:rowOff>
    </xdr:from>
    <xdr:to>
      <xdr:col>20</xdr:col>
      <xdr:colOff>180975</xdr:colOff>
      <xdr:row>64</xdr:row>
      <xdr:rowOff>0</xdr:rowOff>
    </xdr:to>
    <xdr:pic>
      <xdr:nvPicPr>
        <xdr:cNvPr id="46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01625" y="119157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581025</xdr:colOff>
      <xdr:row>64</xdr:row>
      <xdr:rowOff>0</xdr:rowOff>
    </xdr:from>
    <xdr:to>
      <xdr:col>20</xdr:col>
      <xdr:colOff>180975</xdr:colOff>
      <xdr:row>64</xdr:row>
      <xdr:rowOff>0</xdr:rowOff>
    </xdr:to>
    <xdr:pic>
      <xdr:nvPicPr>
        <xdr:cNvPr id="47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01625" y="119157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581025</xdr:colOff>
      <xdr:row>64</xdr:row>
      <xdr:rowOff>0</xdr:rowOff>
    </xdr:from>
    <xdr:to>
      <xdr:col>20</xdr:col>
      <xdr:colOff>180975</xdr:colOff>
      <xdr:row>64</xdr:row>
      <xdr:rowOff>0</xdr:rowOff>
    </xdr:to>
    <xdr:pic>
      <xdr:nvPicPr>
        <xdr:cNvPr id="48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01625" y="119157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581025</xdr:colOff>
      <xdr:row>64</xdr:row>
      <xdr:rowOff>0</xdr:rowOff>
    </xdr:from>
    <xdr:to>
      <xdr:col>20</xdr:col>
      <xdr:colOff>180975</xdr:colOff>
      <xdr:row>64</xdr:row>
      <xdr:rowOff>0</xdr:rowOff>
    </xdr:to>
    <xdr:pic>
      <xdr:nvPicPr>
        <xdr:cNvPr id="49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01625" y="119157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581025</xdr:colOff>
      <xdr:row>64</xdr:row>
      <xdr:rowOff>0</xdr:rowOff>
    </xdr:from>
    <xdr:to>
      <xdr:col>20</xdr:col>
      <xdr:colOff>180975</xdr:colOff>
      <xdr:row>64</xdr:row>
      <xdr:rowOff>0</xdr:rowOff>
    </xdr:to>
    <xdr:pic>
      <xdr:nvPicPr>
        <xdr:cNvPr id="50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01625" y="119157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581025</xdr:colOff>
      <xdr:row>63</xdr:row>
      <xdr:rowOff>0</xdr:rowOff>
    </xdr:from>
    <xdr:to>
      <xdr:col>20</xdr:col>
      <xdr:colOff>581025</xdr:colOff>
      <xdr:row>64</xdr:row>
      <xdr:rowOff>0</xdr:rowOff>
    </xdr:to>
    <xdr:pic>
      <xdr:nvPicPr>
        <xdr:cNvPr id="51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01625" y="11725275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581025</xdr:colOff>
      <xdr:row>63</xdr:row>
      <xdr:rowOff>0</xdr:rowOff>
    </xdr:from>
    <xdr:to>
      <xdr:col>20</xdr:col>
      <xdr:colOff>581025</xdr:colOff>
      <xdr:row>64</xdr:row>
      <xdr:rowOff>0</xdr:rowOff>
    </xdr:to>
    <xdr:pic>
      <xdr:nvPicPr>
        <xdr:cNvPr id="52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01625" y="11725275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581025</xdr:colOff>
      <xdr:row>57</xdr:row>
      <xdr:rowOff>0</xdr:rowOff>
    </xdr:from>
    <xdr:to>
      <xdr:col>12</xdr:col>
      <xdr:colOff>581025</xdr:colOff>
      <xdr:row>57</xdr:row>
      <xdr:rowOff>0</xdr:rowOff>
    </xdr:to>
    <xdr:pic>
      <xdr:nvPicPr>
        <xdr:cNvPr id="53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53425" y="10610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581025</xdr:colOff>
      <xdr:row>57</xdr:row>
      <xdr:rowOff>0</xdr:rowOff>
    </xdr:from>
    <xdr:to>
      <xdr:col>12</xdr:col>
      <xdr:colOff>581025</xdr:colOff>
      <xdr:row>57</xdr:row>
      <xdr:rowOff>0</xdr:rowOff>
    </xdr:to>
    <xdr:pic>
      <xdr:nvPicPr>
        <xdr:cNvPr id="54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53425" y="10610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581025</xdr:colOff>
      <xdr:row>57</xdr:row>
      <xdr:rowOff>0</xdr:rowOff>
    </xdr:from>
    <xdr:to>
      <xdr:col>18</xdr:col>
      <xdr:colOff>581025</xdr:colOff>
      <xdr:row>57</xdr:row>
      <xdr:rowOff>0</xdr:rowOff>
    </xdr:to>
    <xdr:pic>
      <xdr:nvPicPr>
        <xdr:cNvPr id="55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9575" y="10610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581025</xdr:colOff>
      <xdr:row>57</xdr:row>
      <xdr:rowOff>0</xdr:rowOff>
    </xdr:from>
    <xdr:to>
      <xdr:col>18</xdr:col>
      <xdr:colOff>180975</xdr:colOff>
      <xdr:row>57</xdr:row>
      <xdr:rowOff>0</xdr:rowOff>
    </xdr:to>
    <xdr:pic>
      <xdr:nvPicPr>
        <xdr:cNvPr id="56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9575" y="10610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581025</xdr:colOff>
      <xdr:row>57</xdr:row>
      <xdr:rowOff>0</xdr:rowOff>
    </xdr:from>
    <xdr:to>
      <xdr:col>18</xdr:col>
      <xdr:colOff>180975</xdr:colOff>
      <xdr:row>57</xdr:row>
      <xdr:rowOff>0</xdr:rowOff>
    </xdr:to>
    <xdr:pic>
      <xdr:nvPicPr>
        <xdr:cNvPr id="57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9575" y="10610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581025</xdr:colOff>
      <xdr:row>57</xdr:row>
      <xdr:rowOff>0</xdr:rowOff>
    </xdr:from>
    <xdr:to>
      <xdr:col>18</xdr:col>
      <xdr:colOff>180975</xdr:colOff>
      <xdr:row>57</xdr:row>
      <xdr:rowOff>0</xdr:rowOff>
    </xdr:to>
    <xdr:pic>
      <xdr:nvPicPr>
        <xdr:cNvPr id="58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9575" y="10610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581025</xdr:colOff>
      <xdr:row>57</xdr:row>
      <xdr:rowOff>0</xdr:rowOff>
    </xdr:from>
    <xdr:to>
      <xdr:col>18</xdr:col>
      <xdr:colOff>180975</xdr:colOff>
      <xdr:row>57</xdr:row>
      <xdr:rowOff>0</xdr:rowOff>
    </xdr:to>
    <xdr:pic>
      <xdr:nvPicPr>
        <xdr:cNvPr id="59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9575" y="10610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581025</xdr:colOff>
      <xdr:row>57</xdr:row>
      <xdr:rowOff>0</xdr:rowOff>
    </xdr:from>
    <xdr:to>
      <xdr:col>18</xdr:col>
      <xdr:colOff>180975</xdr:colOff>
      <xdr:row>57</xdr:row>
      <xdr:rowOff>0</xdr:rowOff>
    </xdr:to>
    <xdr:pic>
      <xdr:nvPicPr>
        <xdr:cNvPr id="60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9575" y="10610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581025</xdr:colOff>
      <xdr:row>57</xdr:row>
      <xdr:rowOff>0</xdr:rowOff>
    </xdr:from>
    <xdr:to>
      <xdr:col>18</xdr:col>
      <xdr:colOff>180975</xdr:colOff>
      <xdr:row>57</xdr:row>
      <xdr:rowOff>0</xdr:rowOff>
    </xdr:to>
    <xdr:pic>
      <xdr:nvPicPr>
        <xdr:cNvPr id="61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9575" y="10610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581025</xdr:colOff>
      <xdr:row>57</xdr:row>
      <xdr:rowOff>0</xdr:rowOff>
    </xdr:from>
    <xdr:to>
      <xdr:col>18</xdr:col>
      <xdr:colOff>180975</xdr:colOff>
      <xdr:row>57</xdr:row>
      <xdr:rowOff>0</xdr:rowOff>
    </xdr:to>
    <xdr:pic>
      <xdr:nvPicPr>
        <xdr:cNvPr id="62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9575" y="10610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581025</xdr:colOff>
      <xdr:row>57</xdr:row>
      <xdr:rowOff>0</xdr:rowOff>
    </xdr:from>
    <xdr:to>
      <xdr:col>18</xdr:col>
      <xdr:colOff>180975</xdr:colOff>
      <xdr:row>57</xdr:row>
      <xdr:rowOff>0</xdr:rowOff>
    </xdr:to>
    <xdr:pic>
      <xdr:nvPicPr>
        <xdr:cNvPr id="63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9575" y="10610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581025</xdr:colOff>
      <xdr:row>57</xdr:row>
      <xdr:rowOff>0</xdr:rowOff>
    </xdr:from>
    <xdr:to>
      <xdr:col>18</xdr:col>
      <xdr:colOff>180975</xdr:colOff>
      <xdr:row>57</xdr:row>
      <xdr:rowOff>0</xdr:rowOff>
    </xdr:to>
    <xdr:pic>
      <xdr:nvPicPr>
        <xdr:cNvPr id="64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9575" y="10610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581025</xdr:colOff>
      <xdr:row>57</xdr:row>
      <xdr:rowOff>0</xdr:rowOff>
    </xdr:from>
    <xdr:to>
      <xdr:col>18</xdr:col>
      <xdr:colOff>180975</xdr:colOff>
      <xdr:row>57</xdr:row>
      <xdr:rowOff>0</xdr:rowOff>
    </xdr:to>
    <xdr:pic>
      <xdr:nvPicPr>
        <xdr:cNvPr id="65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9575" y="10610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581025</xdr:colOff>
      <xdr:row>57</xdr:row>
      <xdr:rowOff>0</xdr:rowOff>
    </xdr:from>
    <xdr:to>
      <xdr:col>18</xdr:col>
      <xdr:colOff>180975</xdr:colOff>
      <xdr:row>57</xdr:row>
      <xdr:rowOff>0</xdr:rowOff>
    </xdr:to>
    <xdr:pic>
      <xdr:nvPicPr>
        <xdr:cNvPr id="66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9575" y="10610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581025</xdr:colOff>
      <xdr:row>57</xdr:row>
      <xdr:rowOff>0</xdr:rowOff>
    </xdr:from>
    <xdr:to>
      <xdr:col>18</xdr:col>
      <xdr:colOff>180975</xdr:colOff>
      <xdr:row>57</xdr:row>
      <xdr:rowOff>0</xdr:rowOff>
    </xdr:to>
    <xdr:pic>
      <xdr:nvPicPr>
        <xdr:cNvPr id="67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9575" y="10610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581025</xdr:colOff>
      <xdr:row>57</xdr:row>
      <xdr:rowOff>0</xdr:rowOff>
    </xdr:from>
    <xdr:to>
      <xdr:col>18</xdr:col>
      <xdr:colOff>180975</xdr:colOff>
      <xdr:row>57</xdr:row>
      <xdr:rowOff>0</xdr:rowOff>
    </xdr:to>
    <xdr:pic>
      <xdr:nvPicPr>
        <xdr:cNvPr id="68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9575" y="10610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581025</xdr:colOff>
      <xdr:row>57</xdr:row>
      <xdr:rowOff>0</xdr:rowOff>
    </xdr:from>
    <xdr:to>
      <xdr:col>18</xdr:col>
      <xdr:colOff>180975</xdr:colOff>
      <xdr:row>57</xdr:row>
      <xdr:rowOff>0</xdr:rowOff>
    </xdr:to>
    <xdr:pic>
      <xdr:nvPicPr>
        <xdr:cNvPr id="69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9575" y="10610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581025</xdr:colOff>
      <xdr:row>57</xdr:row>
      <xdr:rowOff>0</xdr:rowOff>
    </xdr:from>
    <xdr:to>
      <xdr:col>18</xdr:col>
      <xdr:colOff>180975</xdr:colOff>
      <xdr:row>57</xdr:row>
      <xdr:rowOff>0</xdr:rowOff>
    </xdr:to>
    <xdr:pic>
      <xdr:nvPicPr>
        <xdr:cNvPr id="70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9575" y="10610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581025</xdr:colOff>
      <xdr:row>57</xdr:row>
      <xdr:rowOff>0</xdr:rowOff>
    </xdr:from>
    <xdr:to>
      <xdr:col>18</xdr:col>
      <xdr:colOff>180975</xdr:colOff>
      <xdr:row>57</xdr:row>
      <xdr:rowOff>0</xdr:rowOff>
    </xdr:to>
    <xdr:pic>
      <xdr:nvPicPr>
        <xdr:cNvPr id="71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9575" y="10610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581025</xdr:colOff>
      <xdr:row>57</xdr:row>
      <xdr:rowOff>0</xdr:rowOff>
    </xdr:from>
    <xdr:to>
      <xdr:col>18</xdr:col>
      <xdr:colOff>180975</xdr:colOff>
      <xdr:row>57</xdr:row>
      <xdr:rowOff>0</xdr:rowOff>
    </xdr:to>
    <xdr:pic>
      <xdr:nvPicPr>
        <xdr:cNvPr id="72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9575" y="10610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581025</xdr:colOff>
      <xdr:row>57</xdr:row>
      <xdr:rowOff>0</xdr:rowOff>
    </xdr:from>
    <xdr:to>
      <xdr:col>18</xdr:col>
      <xdr:colOff>180975</xdr:colOff>
      <xdr:row>57</xdr:row>
      <xdr:rowOff>0</xdr:rowOff>
    </xdr:to>
    <xdr:pic>
      <xdr:nvPicPr>
        <xdr:cNvPr id="73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9575" y="10610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581025</xdr:colOff>
      <xdr:row>57</xdr:row>
      <xdr:rowOff>0</xdr:rowOff>
    </xdr:from>
    <xdr:to>
      <xdr:col>18</xdr:col>
      <xdr:colOff>180975</xdr:colOff>
      <xdr:row>57</xdr:row>
      <xdr:rowOff>0</xdr:rowOff>
    </xdr:to>
    <xdr:pic>
      <xdr:nvPicPr>
        <xdr:cNvPr id="74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9575" y="10610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581025</xdr:colOff>
      <xdr:row>57</xdr:row>
      <xdr:rowOff>0</xdr:rowOff>
    </xdr:from>
    <xdr:to>
      <xdr:col>18</xdr:col>
      <xdr:colOff>180975</xdr:colOff>
      <xdr:row>57</xdr:row>
      <xdr:rowOff>0</xdr:rowOff>
    </xdr:to>
    <xdr:pic>
      <xdr:nvPicPr>
        <xdr:cNvPr id="75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9575" y="10610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581025</xdr:colOff>
      <xdr:row>57</xdr:row>
      <xdr:rowOff>0</xdr:rowOff>
    </xdr:from>
    <xdr:to>
      <xdr:col>18</xdr:col>
      <xdr:colOff>180975</xdr:colOff>
      <xdr:row>57</xdr:row>
      <xdr:rowOff>0</xdr:rowOff>
    </xdr:to>
    <xdr:pic>
      <xdr:nvPicPr>
        <xdr:cNvPr id="76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9575" y="10610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581025</xdr:colOff>
      <xdr:row>57</xdr:row>
      <xdr:rowOff>0</xdr:rowOff>
    </xdr:from>
    <xdr:to>
      <xdr:col>18</xdr:col>
      <xdr:colOff>180975</xdr:colOff>
      <xdr:row>57</xdr:row>
      <xdr:rowOff>0</xdr:rowOff>
    </xdr:to>
    <xdr:pic>
      <xdr:nvPicPr>
        <xdr:cNvPr id="77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9575" y="10610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2</xdr:row>
      <xdr:rowOff>47625</xdr:rowOff>
    </xdr:from>
    <xdr:to>
      <xdr:col>2</xdr:col>
      <xdr:colOff>1571625</xdr:colOff>
      <xdr:row>5</xdr:row>
      <xdr:rowOff>95250</xdr:rowOff>
    </xdr:to>
    <xdr:pic>
      <xdr:nvPicPr>
        <xdr:cNvPr id="78" name="Picture 8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1025" y="428625"/>
          <a:ext cx="13525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71"/>
  <sheetViews>
    <sheetView tabSelected="1" zoomScale="75" zoomScaleNormal="75" workbookViewId="0" topLeftCell="A1">
      <pane xSplit="3" ySplit="11" topLeftCell="D12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AQ9" sqref="AQ9"/>
    </sheetView>
  </sheetViews>
  <sheetFormatPr defaultColWidth="9.140625" defaultRowHeight="12.75"/>
  <cols>
    <col min="1" max="2" width="2.7109375" style="30" customWidth="1"/>
    <col min="3" max="3" width="32.7109375" style="30" customWidth="1"/>
    <col min="4" max="42" width="8.7109375" style="30" customWidth="1"/>
    <col min="43" max="43" width="36.7109375" style="30" customWidth="1"/>
    <col min="44" max="45" width="2.7109375" style="30" customWidth="1"/>
    <col min="46" max="46" width="13.8515625" style="30" bestFit="1" customWidth="1"/>
    <col min="47" max="47" width="12.421875" style="30" customWidth="1"/>
    <col min="48" max="48" width="11.7109375" style="30" bestFit="1" customWidth="1"/>
    <col min="49" max="16384" width="9.140625" style="30" customWidth="1"/>
  </cols>
  <sheetData>
    <row r="1" spans="1:45" ht="15" customHeight="1">
      <c r="A1" s="184"/>
      <c r="B1" s="185"/>
      <c r="C1" s="186"/>
      <c r="D1" s="201" t="s">
        <v>57</v>
      </c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  <c r="Z1" s="202"/>
      <c r="AA1" s="202"/>
      <c r="AB1" s="202"/>
      <c r="AC1" s="202"/>
      <c r="AD1" s="202"/>
      <c r="AE1" s="202"/>
      <c r="AF1" s="202"/>
      <c r="AG1" s="202"/>
      <c r="AH1" s="202"/>
      <c r="AI1" s="202"/>
      <c r="AJ1" s="202"/>
      <c r="AK1" s="202"/>
      <c r="AL1" s="202"/>
      <c r="AM1" s="202"/>
      <c r="AN1" s="202"/>
      <c r="AO1" s="202"/>
      <c r="AP1" s="203"/>
      <c r="AQ1" s="198" t="s">
        <v>149</v>
      </c>
      <c r="AR1" s="199"/>
      <c r="AS1" s="200"/>
    </row>
    <row r="2" spans="1:45" ht="15" customHeight="1">
      <c r="A2" s="187"/>
      <c r="B2" s="188"/>
      <c r="C2" s="189"/>
      <c r="D2" s="108" t="s">
        <v>73</v>
      </c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48"/>
      <c r="AQ2" s="180"/>
      <c r="AR2" s="178"/>
      <c r="AS2" s="179"/>
    </row>
    <row r="3" spans="1:45" ht="15" customHeight="1">
      <c r="A3" s="187"/>
      <c r="B3" s="188"/>
      <c r="C3" s="189"/>
      <c r="D3" s="108" t="s">
        <v>93</v>
      </c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  <c r="AO3" s="109"/>
      <c r="AP3" s="148"/>
      <c r="AQ3" s="180"/>
      <c r="AR3" s="178"/>
      <c r="AS3" s="179"/>
    </row>
    <row r="4" spans="1:45" ht="15" customHeight="1">
      <c r="A4" s="187"/>
      <c r="B4" s="188"/>
      <c r="C4" s="189"/>
      <c r="D4" s="193" t="s">
        <v>31</v>
      </c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  <c r="W4" s="194"/>
      <c r="X4" s="194"/>
      <c r="Y4" s="194"/>
      <c r="Z4" s="194"/>
      <c r="AA4" s="194"/>
      <c r="AB4" s="194"/>
      <c r="AC4" s="194"/>
      <c r="AD4" s="194"/>
      <c r="AE4" s="194"/>
      <c r="AF4" s="194"/>
      <c r="AG4" s="194"/>
      <c r="AH4" s="194"/>
      <c r="AI4" s="194"/>
      <c r="AJ4" s="194"/>
      <c r="AK4" s="194"/>
      <c r="AL4" s="194"/>
      <c r="AM4" s="194"/>
      <c r="AN4" s="194"/>
      <c r="AO4" s="194"/>
      <c r="AP4" s="195"/>
      <c r="AQ4" s="180"/>
      <c r="AR4" s="178"/>
      <c r="AS4" s="179"/>
    </row>
    <row r="5" spans="1:45" ht="15" customHeight="1">
      <c r="A5" s="187"/>
      <c r="B5" s="188"/>
      <c r="C5" s="189"/>
      <c r="D5" s="196" t="s">
        <v>94</v>
      </c>
      <c r="E5" s="167"/>
      <c r="F5" s="168"/>
      <c r="G5" s="196" t="s">
        <v>96</v>
      </c>
      <c r="H5" s="167"/>
      <c r="I5" s="168"/>
      <c r="J5" s="196" t="s">
        <v>98</v>
      </c>
      <c r="K5" s="167"/>
      <c r="L5" s="168"/>
      <c r="M5" s="166" t="s">
        <v>100</v>
      </c>
      <c r="N5" s="167"/>
      <c r="O5" s="168"/>
      <c r="P5" s="166" t="s">
        <v>102</v>
      </c>
      <c r="Q5" s="167"/>
      <c r="R5" s="168"/>
      <c r="S5" s="166" t="s">
        <v>104</v>
      </c>
      <c r="T5" s="167"/>
      <c r="U5" s="168"/>
      <c r="V5" s="166" t="s">
        <v>106</v>
      </c>
      <c r="W5" s="167"/>
      <c r="X5" s="168"/>
      <c r="Y5" s="166" t="s">
        <v>108</v>
      </c>
      <c r="Z5" s="167"/>
      <c r="AA5" s="168"/>
      <c r="AB5" s="166" t="s">
        <v>110</v>
      </c>
      <c r="AC5" s="167"/>
      <c r="AD5" s="168"/>
      <c r="AE5" s="166" t="s">
        <v>112</v>
      </c>
      <c r="AF5" s="167"/>
      <c r="AG5" s="168"/>
      <c r="AH5" s="166" t="s">
        <v>114</v>
      </c>
      <c r="AI5" s="167"/>
      <c r="AJ5" s="168"/>
      <c r="AK5" s="166" t="s">
        <v>116</v>
      </c>
      <c r="AL5" s="167"/>
      <c r="AM5" s="168"/>
      <c r="AN5" s="204" t="s">
        <v>0</v>
      </c>
      <c r="AO5" s="205"/>
      <c r="AP5" s="205"/>
      <c r="AQ5" s="177">
        <v>40317</v>
      </c>
      <c r="AR5" s="178"/>
      <c r="AS5" s="179"/>
    </row>
    <row r="6" spans="1:45" ht="15" customHeight="1">
      <c r="A6" s="187"/>
      <c r="B6" s="188"/>
      <c r="C6" s="189"/>
      <c r="D6" s="169"/>
      <c r="E6" s="170"/>
      <c r="F6" s="171"/>
      <c r="G6" s="169"/>
      <c r="H6" s="170"/>
      <c r="I6" s="171"/>
      <c r="J6" s="169"/>
      <c r="K6" s="170"/>
      <c r="L6" s="171"/>
      <c r="M6" s="169"/>
      <c r="N6" s="170"/>
      <c r="O6" s="171"/>
      <c r="P6" s="169"/>
      <c r="Q6" s="170"/>
      <c r="R6" s="171"/>
      <c r="S6" s="169"/>
      <c r="T6" s="170"/>
      <c r="U6" s="171"/>
      <c r="V6" s="169"/>
      <c r="W6" s="170"/>
      <c r="X6" s="171"/>
      <c r="Y6" s="169"/>
      <c r="Z6" s="170"/>
      <c r="AA6" s="171"/>
      <c r="AB6" s="169"/>
      <c r="AC6" s="170"/>
      <c r="AD6" s="171"/>
      <c r="AE6" s="169"/>
      <c r="AF6" s="170"/>
      <c r="AG6" s="171"/>
      <c r="AH6" s="169"/>
      <c r="AI6" s="170"/>
      <c r="AJ6" s="171"/>
      <c r="AK6" s="169"/>
      <c r="AL6" s="170"/>
      <c r="AM6" s="171"/>
      <c r="AN6" s="172" t="s">
        <v>118</v>
      </c>
      <c r="AO6" s="173"/>
      <c r="AP6" s="173"/>
      <c r="AQ6" s="180"/>
      <c r="AR6" s="178"/>
      <c r="AS6" s="179"/>
    </row>
    <row r="7" spans="1:45" ht="15" customHeight="1">
      <c r="A7" s="187"/>
      <c r="B7" s="188"/>
      <c r="C7" s="189"/>
      <c r="D7" s="33" t="s">
        <v>38</v>
      </c>
      <c r="E7" s="33"/>
      <c r="F7" s="33" t="s">
        <v>1</v>
      </c>
      <c r="G7" s="33" t="s">
        <v>38</v>
      </c>
      <c r="H7" s="33"/>
      <c r="I7" s="33" t="s">
        <v>1</v>
      </c>
      <c r="J7" s="33" t="s">
        <v>38</v>
      </c>
      <c r="K7" s="33"/>
      <c r="L7" s="33" t="s">
        <v>1</v>
      </c>
      <c r="M7" s="33" t="s">
        <v>38</v>
      </c>
      <c r="N7" s="33"/>
      <c r="O7" s="33" t="s">
        <v>1</v>
      </c>
      <c r="P7" s="33" t="s">
        <v>38</v>
      </c>
      <c r="Q7" s="33"/>
      <c r="R7" s="33" t="s">
        <v>1</v>
      </c>
      <c r="S7" s="33" t="s">
        <v>38</v>
      </c>
      <c r="T7" s="33"/>
      <c r="U7" s="33" t="s">
        <v>1</v>
      </c>
      <c r="V7" s="33" t="s">
        <v>38</v>
      </c>
      <c r="W7" s="33"/>
      <c r="X7" s="33" t="s">
        <v>1</v>
      </c>
      <c r="Y7" s="33" t="s">
        <v>38</v>
      </c>
      <c r="Z7" s="33"/>
      <c r="AA7" s="33" t="s">
        <v>1</v>
      </c>
      <c r="AB7" s="33" t="s">
        <v>38</v>
      </c>
      <c r="AC7" s="33"/>
      <c r="AD7" s="33" t="s">
        <v>1</v>
      </c>
      <c r="AE7" s="33" t="s">
        <v>38</v>
      </c>
      <c r="AF7" s="33"/>
      <c r="AG7" s="33" t="s">
        <v>1</v>
      </c>
      <c r="AH7" s="33" t="s">
        <v>38</v>
      </c>
      <c r="AI7" s="33"/>
      <c r="AJ7" s="33" t="s">
        <v>1</v>
      </c>
      <c r="AK7" s="33" t="s">
        <v>38</v>
      </c>
      <c r="AL7" s="33"/>
      <c r="AM7" s="33" t="s">
        <v>1</v>
      </c>
      <c r="AN7" s="33" t="s">
        <v>38</v>
      </c>
      <c r="AO7" s="33"/>
      <c r="AP7" s="31" t="s">
        <v>1</v>
      </c>
      <c r="AQ7" s="180"/>
      <c r="AR7" s="178"/>
      <c r="AS7" s="179"/>
    </row>
    <row r="8" spans="1:45" ht="15" customHeight="1">
      <c r="A8" s="190"/>
      <c r="B8" s="191"/>
      <c r="C8" s="192"/>
      <c r="D8" s="34" t="s">
        <v>40</v>
      </c>
      <c r="E8" s="34" t="s">
        <v>39</v>
      </c>
      <c r="F8" s="34" t="s">
        <v>2</v>
      </c>
      <c r="G8" s="34" t="s">
        <v>40</v>
      </c>
      <c r="H8" s="34" t="s">
        <v>39</v>
      </c>
      <c r="I8" s="34" t="s">
        <v>2</v>
      </c>
      <c r="J8" s="34" t="s">
        <v>40</v>
      </c>
      <c r="K8" s="34" t="s">
        <v>39</v>
      </c>
      <c r="L8" s="34" t="s">
        <v>2</v>
      </c>
      <c r="M8" s="34" t="s">
        <v>40</v>
      </c>
      <c r="N8" s="34" t="s">
        <v>39</v>
      </c>
      <c r="O8" s="34" t="s">
        <v>2</v>
      </c>
      <c r="P8" s="34" t="s">
        <v>40</v>
      </c>
      <c r="Q8" s="34" t="s">
        <v>39</v>
      </c>
      <c r="R8" s="34" t="s">
        <v>2</v>
      </c>
      <c r="S8" s="34" t="s">
        <v>40</v>
      </c>
      <c r="T8" s="34" t="s">
        <v>39</v>
      </c>
      <c r="U8" s="34" t="s">
        <v>2</v>
      </c>
      <c r="V8" s="34" t="s">
        <v>40</v>
      </c>
      <c r="W8" s="34" t="s">
        <v>39</v>
      </c>
      <c r="X8" s="34" t="s">
        <v>2</v>
      </c>
      <c r="Y8" s="34" t="s">
        <v>40</v>
      </c>
      <c r="Z8" s="34" t="s">
        <v>39</v>
      </c>
      <c r="AA8" s="34" t="s">
        <v>2</v>
      </c>
      <c r="AB8" s="34" t="s">
        <v>40</v>
      </c>
      <c r="AC8" s="34" t="s">
        <v>39</v>
      </c>
      <c r="AD8" s="34" t="s">
        <v>2</v>
      </c>
      <c r="AE8" s="34" t="s">
        <v>40</v>
      </c>
      <c r="AF8" s="34" t="s">
        <v>39</v>
      </c>
      <c r="AG8" s="34" t="s">
        <v>2</v>
      </c>
      <c r="AH8" s="34" t="s">
        <v>40</v>
      </c>
      <c r="AI8" s="34" t="s">
        <v>39</v>
      </c>
      <c r="AJ8" s="34" t="s">
        <v>2</v>
      </c>
      <c r="AK8" s="34" t="s">
        <v>40</v>
      </c>
      <c r="AL8" s="34" t="s">
        <v>39</v>
      </c>
      <c r="AM8" s="34" t="s">
        <v>2</v>
      </c>
      <c r="AN8" s="34" t="s">
        <v>40</v>
      </c>
      <c r="AO8" s="34" t="s">
        <v>39</v>
      </c>
      <c r="AP8" s="32" t="s">
        <v>2</v>
      </c>
      <c r="AQ8" s="181"/>
      <c r="AR8" s="182"/>
      <c r="AS8" s="183"/>
    </row>
    <row r="9" spans="1:45" ht="9" customHeight="1">
      <c r="A9" s="35"/>
      <c r="B9" s="118"/>
      <c r="C9" s="119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</row>
    <row r="10" spans="1:45" ht="15" customHeight="1">
      <c r="A10" s="162"/>
      <c r="B10" s="163"/>
      <c r="C10" s="164"/>
      <c r="D10" s="132" t="s">
        <v>95</v>
      </c>
      <c r="E10" s="133"/>
      <c r="F10" s="134"/>
      <c r="G10" s="165" t="s">
        <v>97</v>
      </c>
      <c r="H10" s="133"/>
      <c r="I10" s="134"/>
      <c r="J10" s="132" t="s">
        <v>99</v>
      </c>
      <c r="K10" s="133"/>
      <c r="L10" s="134"/>
      <c r="M10" s="132" t="s">
        <v>101</v>
      </c>
      <c r="N10" s="133"/>
      <c r="O10" s="134"/>
      <c r="P10" s="161" t="s">
        <v>103</v>
      </c>
      <c r="Q10" s="133"/>
      <c r="R10" s="134"/>
      <c r="S10" s="161" t="s">
        <v>105</v>
      </c>
      <c r="T10" s="133"/>
      <c r="U10" s="134"/>
      <c r="V10" s="161" t="s">
        <v>107</v>
      </c>
      <c r="W10" s="133"/>
      <c r="X10" s="134"/>
      <c r="Y10" s="161" t="s">
        <v>109</v>
      </c>
      <c r="Z10" s="133"/>
      <c r="AA10" s="134"/>
      <c r="AB10" s="161" t="s">
        <v>111</v>
      </c>
      <c r="AC10" s="133"/>
      <c r="AD10" s="134"/>
      <c r="AE10" s="161" t="s">
        <v>113</v>
      </c>
      <c r="AF10" s="133"/>
      <c r="AG10" s="134"/>
      <c r="AH10" s="161" t="s">
        <v>115</v>
      </c>
      <c r="AI10" s="133"/>
      <c r="AJ10" s="134"/>
      <c r="AK10" s="161" t="s">
        <v>117</v>
      </c>
      <c r="AL10" s="133"/>
      <c r="AM10" s="134"/>
      <c r="AN10" s="174" t="s">
        <v>95</v>
      </c>
      <c r="AO10" s="175"/>
      <c r="AP10" s="176"/>
      <c r="AQ10" s="162"/>
      <c r="AR10" s="163"/>
      <c r="AS10" s="164"/>
    </row>
    <row r="11" spans="1:45" ht="15" customHeight="1">
      <c r="A11" s="126" t="s">
        <v>26</v>
      </c>
      <c r="B11" s="127"/>
      <c r="C11" s="128"/>
      <c r="D11" s="86">
        <v>41.6</v>
      </c>
      <c r="E11" s="86">
        <v>20.9</v>
      </c>
      <c r="F11" s="86">
        <v>62.5</v>
      </c>
      <c r="G11" s="86">
        <f>D46</f>
        <v>47.7</v>
      </c>
      <c r="H11" s="86">
        <f>E46</f>
        <v>19.399999999999995</v>
      </c>
      <c r="I11" s="86">
        <f>SUM(G11:H11)</f>
        <v>67.1</v>
      </c>
      <c r="J11" s="86">
        <f aca="true" t="shared" si="0" ref="J11:AM11">G46</f>
        <v>82.1</v>
      </c>
      <c r="K11" s="86">
        <f t="shared" si="0"/>
        <v>26.799999999999994</v>
      </c>
      <c r="L11" s="86">
        <f t="shared" si="0"/>
        <v>108.89999999999999</v>
      </c>
      <c r="M11" s="86">
        <f t="shared" si="0"/>
        <v>142.9</v>
      </c>
      <c r="N11" s="86">
        <f t="shared" si="0"/>
        <v>43.099999999999994</v>
      </c>
      <c r="O11" s="86">
        <f t="shared" si="0"/>
        <v>186</v>
      </c>
      <c r="P11" s="86">
        <f t="shared" si="0"/>
        <v>167.9</v>
      </c>
      <c r="Q11" s="86">
        <f t="shared" si="0"/>
        <v>62.9</v>
      </c>
      <c r="R11" s="86">
        <f t="shared" si="0"/>
        <v>230.79999999999998</v>
      </c>
      <c r="S11" s="86">
        <f t="shared" si="0"/>
        <v>153.3</v>
      </c>
      <c r="T11" s="86">
        <f t="shared" si="0"/>
        <v>64.99999999999999</v>
      </c>
      <c r="U11" s="86">
        <f t="shared" si="0"/>
        <v>218.29999999999998</v>
      </c>
      <c r="V11" s="86">
        <f t="shared" si="0"/>
        <v>135.5</v>
      </c>
      <c r="W11" s="86">
        <f t="shared" si="0"/>
        <v>63.29999999999999</v>
      </c>
      <c r="X11" s="86">
        <f t="shared" si="0"/>
        <v>198.79999999999998</v>
      </c>
      <c r="Y11" s="86">
        <f t="shared" si="0"/>
        <v>122.79999999999998</v>
      </c>
      <c r="Z11" s="86">
        <f t="shared" si="0"/>
        <v>59.39999999999999</v>
      </c>
      <c r="AA11" s="86">
        <f t="shared" si="0"/>
        <v>182.2</v>
      </c>
      <c r="AB11" s="86">
        <f t="shared" si="0"/>
        <v>105.69999999999997</v>
      </c>
      <c r="AC11" s="86">
        <f t="shared" si="0"/>
        <v>57.09999999999999</v>
      </c>
      <c r="AD11" s="86">
        <f t="shared" si="0"/>
        <v>162.8</v>
      </c>
      <c r="AE11" s="86">
        <f t="shared" si="0"/>
        <v>93.49999999999997</v>
      </c>
      <c r="AF11" s="86">
        <f t="shared" si="0"/>
        <v>50.79999999999999</v>
      </c>
      <c r="AG11" s="86">
        <f t="shared" si="0"/>
        <v>144.3</v>
      </c>
      <c r="AH11" s="86">
        <f t="shared" si="0"/>
        <v>83.79999999999998</v>
      </c>
      <c r="AI11" s="86">
        <f t="shared" si="0"/>
        <v>46.8</v>
      </c>
      <c r="AJ11" s="86">
        <f t="shared" si="0"/>
        <v>130.6</v>
      </c>
      <c r="AK11" s="86">
        <f t="shared" si="0"/>
        <v>69.79999999999997</v>
      </c>
      <c r="AL11" s="86">
        <f t="shared" si="0"/>
        <v>42.599999999999994</v>
      </c>
      <c r="AM11" s="86">
        <f t="shared" si="0"/>
        <v>112.39999999999999</v>
      </c>
      <c r="AN11" s="2">
        <v>41.6</v>
      </c>
      <c r="AO11" s="2">
        <v>20.9</v>
      </c>
      <c r="AP11" s="2">
        <v>62.5</v>
      </c>
      <c r="AQ11" s="112" t="s">
        <v>3</v>
      </c>
      <c r="AR11" s="113"/>
      <c r="AS11" s="114"/>
    </row>
    <row r="12" spans="1:45" ht="15" customHeight="1">
      <c r="A12" s="38"/>
      <c r="B12" s="3"/>
      <c r="C12" s="3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133" t="s">
        <v>119</v>
      </c>
      <c r="AO12" s="133"/>
      <c r="AP12" s="133"/>
      <c r="AQ12" s="159"/>
      <c r="AR12" s="159"/>
      <c r="AS12" s="160"/>
    </row>
    <row r="13" spans="1:48" ht="15" customHeight="1">
      <c r="A13" s="126" t="s">
        <v>27</v>
      </c>
      <c r="B13" s="127"/>
      <c r="C13" s="128"/>
      <c r="D13" s="86">
        <f aca="true" t="shared" si="1" ref="D13:AM13">SUM(D14+D15)</f>
        <v>23.1</v>
      </c>
      <c r="E13" s="86">
        <f t="shared" si="1"/>
        <v>1.4</v>
      </c>
      <c r="F13" s="86">
        <f t="shared" si="1"/>
        <v>24.5</v>
      </c>
      <c r="G13" s="86">
        <f t="shared" si="1"/>
        <v>53.4</v>
      </c>
      <c r="H13" s="86">
        <f t="shared" si="1"/>
        <v>9.7</v>
      </c>
      <c r="I13" s="86">
        <f t="shared" si="1"/>
        <v>63.099999999999994</v>
      </c>
      <c r="J13" s="86">
        <f t="shared" si="1"/>
        <v>80.9</v>
      </c>
      <c r="K13" s="86">
        <f t="shared" si="1"/>
        <v>18.7</v>
      </c>
      <c r="L13" s="86">
        <f t="shared" si="1"/>
        <v>99.60000000000001</v>
      </c>
      <c r="M13" s="86">
        <f t="shared" si="1"/>
        <v>44.6</v>
      </c>
      <c r="N13" s="86">
        <f t="shared" si="1"/>
        <v>23</v>
      </c>
      <c r="O13" s="86">
        <f t="shared" si="1"/>
        <v>67.6</v>
      </c>
      <c r="P13" s="86">
        <f t="shared" si="1"/>
        <v>4.3</v>
      </c>
      <c r="Q13" s="86">
        <f t="shared" si="1"/>
        <v>5.7</v>
      </c>
      <c r="R13" s="86">
        <f t="shared" si="1"/>
        <v>10</v>
      </c>
      <c r="S13" s="86">
        <f t="shared" si="1"/>
        <v>2</v>
      </c>
      <c r="T13" s="86">
        <f t="shared" si="1"/>
        <v>0.9</v>
      </c>
      <c r="U13" s="86">
        <f t="shared" si="1"/>
        <v>2.9</v>
      </c>
      <c r="V13" s="86">
        <f t="shared" si="1"/>
        <v>2.6</v>
      </c>
      <c r="W13" s="86">
        <f t="shared" si="1"/>
        <v>0.8</v>
      </c>
      <c r="X13" s="86">
        <f t="shared" si="1"/>
        <v>3.4000000000000004</v>
      </c>
      <c r="Y13" s="86">
        <f t="shared" si="1"/>
        <v>1</v>
      </c>
      <c r="Z13" s="86">
        <f t="shared" si="1"/>
        <v>0.3</v>
      </c>
      <c r="AA13" s="86">
        <f t="shared" si="1"/>
        <v>1.3</v>
      </c>
      <c r="AB13" s="86">
        <f t="shared" si="1"/>
        <v>0.3</v>
      </c>
      <c r="AC13" s="86">
        <f t="shared" si="1"/>
        <v>0.1</v>
      </c>
      <c r="AD13" s="86">
        <f t="shared" si="1"/>
        <v>0.4</v>
      </c>
      <c r="AE13" s="86">
        <f t="shared" si="1"/>
        <v>1.4</v>
      </c>
      <c r="AF13" s="86">
        <f t="shared" si="1"/>
        <v>0.2</v>
      </c>
      <c r="AG13" s="86">
        <f t="shared" si="1"/>
        <v>1.5999999999999999</v>
      </c>
      <c r="AH13" s="86">
        <f t="shared" si="1"/>
        <v>4.1</v>
      </c>
      <c r="AI13" s="86">
        <f t="shared" si="1"/>
        <v>0</v>
      </c>
      <c r="AJ13" s="86">
        <f t="shared" si="1"/>
        <v>4.1</v>
      </c>
      <c r="AK13" s="86">
        <f t="shared" si="1"/>
        <v>4.2</v>
      </c>
      <c r="AL13" s="86">
        <f t="shared" si="1"/>
        <v>0.6</v>
      </c>
      <c r="AM13" s="86">
        <f t="shared" si="1"/>
        <v>4.8</v>
      </c>
      <c r="AN13" s="2">
        <f>SUM(D13+G13+J13+M13+P13+S13+V13+Y13+AB13+AE13+AH13+AK13)</f>
        <v>221.9</v>
      </c>
      <c r="AO13" s="2">
        <f>SUM(E13+H13+K13+N13+Q13+T13+W13+Z13+AC13+AF13+AI13+AL13)</f>
        <v>61.4</v>
      </c>
      <c r="AP13" s="2">
        <f>SUM(F13+I13+L13+O13+R13+U13+X13+AA13+AD13+AG13+AJ13+AM13)</f>
        <v>283.29999999999995</v>
      </c>
      <c r="AQ13" s="112" t="s">
        <v>4</v>
      </c>
      <c r="AR13" s="113"/>
      <c r="AS13" s="114"/>
      <c r="AT13" s="39"/>
      <c r="AU13" s="39"/>
      <c r="AV13" s="39"/>
    </row>
    <row r="14" spans="1:48" ht="15" customHeight="1">
      <c r="A14" s="38"/>
      <c r="B14" s="130" t="s">
        <v>64</v>
      </c>
      <c r="C14" s="131"/>
      <c r="D14" s="87">
        <v>22.1</v>
      </c>
      <c r="E14" s="87">
        <v>1.4</v>
      </c>
      <c r="F14" s="88">
        <f>SUM(D14:E14)</f>
        <v>23.5</v>
      </c>
      <c r="G14" s="87">
        <v>51.6</v>
      </c>
      <c r="H14" s="87">
        <v>9.7</v>
      </c>
      <c r="I14" s="88">
        <f>SUM(G14:H14)</f>
        <v>61.3</v>
      </c>
      <c r="J14" s="87">
        <v>79.7</v>
      </c>
      <c r="K14" s="87">
        <v>18.7</v>
      </c>
      <c r="L14" s="88">
        <f>SUM(J14:K14)</f>
        <v>98.4</v>
      </c>
      <c r="M14" s="87">
        <v>44.6</v>
      </c>
      <c r="N14" s="87">
        <v>23</v>
      </c>
      <c r="O14" s="88">
        <f>SUM(M14:N14)</f>
        <v>67.6</v>
      </c>
      <c r="P14" s="87">
        <v>4.3</v>
      </c>
      <c r="Q14" s="87">
        <v>5.7</v>
      </c>
      <c r="R14" s="88">
        <f>SUM(P14:Q14)</f>
        <v>10</v>
      </c>
      <c r="S14" s="87">
        <v>2</v>
      </c>
      <c r="T14" s="87">
        <v>0.9</v>
      </c>
      <c r="U14" s="88">
        <f>SUM(S14:T14)</f>
        <v>2.9</v>
      </c>
      <c r="V14" s="87">
        <v>2.6</v>
      </c>
      <c r="W14" s="87">
        <v>0.8</v>
      </c>
      <c r="X14" s="88">
        <f>SUM(V14:W14)</f>
        <v>3.4000000000000004</v>
      </c>
      <c r="Y14" s="87">
        <v>1</v>
      </c>
      <c r="Z14" s="87">
        <v>0.3</v>
      </c>
      <c r="AA14" s="88">
        <f>SUM(Y14:Z14)</f>
        <v>1.3</v>
      </c>
      <c r="AB14" s="87">
        <v>0.3</v>
      </c>
      <c r="AC14" s="87">
        <v>0.1</v>
      </c>
      <c r="AD14" s="88">
        <f>SUM(AB14:AC14)</f>
        <v>0.4</v>
      </c>
      <c r="AE14" s="87">
        <v>1.4</v>
      </c>
      <c r="AF14" s="87">
        <v>0.2</v>
      </c>
      <c r="AG14" s="88">
        <f>SUM(AE14:AF14)</f>
        <v>1.5999999999999999</v>
      </c>
      <c r="AH14" s="87">
        <v>4.1</v>
      </c>
      <c r="AI14" s="87">
        <v>0</v>
      </c>
      <c r="AJ14" s="88">
        <f>SUM(AH14:AI14)</f>
        <v>4.1</v>
      </c>
      <c r="AK14" s="87">
        <v>4.2</v>
      </c>
      <c r="AL14" s="87">
        <v>0.6</v>
      </c>
      <c r="AM14" s="88">
        <f>SUM(AK14:AL14)</f>
        <v>4.8</v>
      </c>
      <c r="AN14" s="6">
        <v>217.9</v>
      </c>
      <c r="AO14" s="6">
        <v>61.4</v>
      </c>
      <c r="AP14" s="5">
        <v>279.3</v>
      </c>
      <c r="AQ14" s="115" t="s">
        <v>63</v>
      </c>
      <c r="AR14" s="116"/>
      <c r="AS14" s="40"/>
      <c r="AT14" s="39"/>
      <c r="AU14" s="39"/>
      <c r="AV14" s="39"/>
    </row>
    <row r="15" spans="1:48" ht="15" customHeight="1">
      <c r="A15" s="38"/>
      <c r="B15" s="141" t="s">
        <v>33</v>
      </c>
      <c r="C15" s="123"/>
      <c r="D15" s="89">
        <v>1</v>
      </c>
      <c r="E15" s="89">
        <v>0</v>
      </c>
      <c r="F15" s="89">
        <f>SUM(D15:E15)</f>
        <v>1</v>
      </c>
      <c r="G15" s="89">
        <v>1.8</v>
      </c>
      <c r="H15" s="89">
        <v>0</v>
      </c>
      <c r="I15" s="89">
        <f>SUM(G15:H15)</f>
        <v>1.8</v>
      </c>
      <c r="J15" s="89">
        <v>1.2</v>
      </c>
      <c r="K15" s="89">
        <v>0</v>
      </c>
      <c r="L15" s="89">
        <f>SUM(J15:K15)</f>
        <v>1.2</v>
      </c>
      <c r="M15" s="89">
        <v>0</v>
      </c>
      <c r="N15" s="89">
        <v>0</v>
      </c>
      <c r="O15" s="89">
        <f>SUM(M15:N15)</f>
        <v>0</v>
      </c>
      <c r="P15" s="89">
        <v>0</v>
      </c>
      <c r="Q15" s="89">
        <v>0</v>
      </c>
      <c r="R15" s="89">
        <f>SUM(P15:Q15)</f>
        <v>0</v>
      </c>
      <c r="S15" s="89">
        <v>0</v>
      </c>
      <c r="T15" s="89">
        <v>0</v>
      </c>
      <c r="U15" s="89">
        <f>SUM(S15:T15)</f>
        <v>0</v>
      </c>
      <c r="V15" s="89">
        <v>0</v>
      </c>
      <c r="W15" s="89">
        <v>0</v>
      </c>
      <c r="X15" s="89">
        <f>SUM(V15:W15)</f>
        <v>0</v>
      </c>
      <c r="Y15" s="89">
        <v>0</v>
      </c>
      <c r="Z15" s="89">
        <v>0</v>
      </c>
      <c r="AA15" s="89">
        <f>SUM(Y15:Z15)</f>
        <v>0</v>
      </c>
      <c r="AB15" s="89">
        <v>0</v>
      </c>
      <c r="AC15" s="89">
        <v>0</v>
      </c>
      <c r="AD15" s="89">
        <f>SUM(AB15:AC15)</f>
        <v>0</v>
      </c>
      <c r="AE15" s="89">
        <v>0</v>
      </c>
      <c r="AF15" s="89">
        <v>0</v>
      </c>
      <c r="AG15" s="89">
        <f>SUM(AE15:AF15)</f>
        <v>0</v>
      </c>
      <c r="AH15" s="89">
        <v>0</v>
      </c>
      <c r="AI15" s="89">
        <v>0</v>
      </c>
      <c r="AJ15" s="89">
        <f>SUM(AH15:AI15)</f>
        <v>0</v>
      </c>
      <c r="AK15" s="89">
        <v>0</v>
      </c>
      <c r="AL15" s="89">
        <v>0</v>
      </c>
      <c r="AM15" s="89">
        <f>SUM(AK15:AL15)</f>
        <v>0</v>
      </c>
      <c r="AN15" s="8">
        <v>4</v>
      </c>
      <c r="AO15" s="8">
        <v>0</v>
      </c>
      <c r="AP15" s="7">
        <v>4</v>
      </c>
      <c r="AQ15" s="142" t="s">
        <v>34</v>
      </c>
      <c r="AR15" s="143"/>
      <c r="AS15" s="40"/>
      <c r="AT15" s="39"/>
      <c r="AU15" s="39"/>
      <c r="AV15" s="39"/>
    </row>
    <row r="16" spans="1:48" ht="9" customHeight="1">
      <c r="A16" s="38"/>
      <c r="B16" s="3"/>
      <c r="C16" s="3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"/>
      <c r="AO16" s="9"/>
      <c r="AP16" s="9"/>
      <c r="AQ16" s="3"/>
      <c r="AR16" s="3"/>
      <c r="AS16" s="40"/>
      <c r="AT16" s="39"/>
      <c r="AU16" s="39"/>
      <c r="AV16" s="39"/>
    </row>
    <row r="17" spans="1:48" ht="15" customHeight="1">
      <c r="A17" s="126" t="s">
        <v>28</v>
      </c>
      <c r="B17" s="127"/>
      <c r="C17" s="128"/>
      <c r="D17" s="86">
        <f>D18+D29+D30+D31</f>
        <v>11.700000000000001</v>
      </c>
      <c r="E17" s="86">
        <f aca="true" t="shared" si="2" ref="E17:AM17">E18+E29+E30+E31</f>
        <v>2.3000000000000003</v>
      </c>
      <c r="F17" s="86">
        <f t="shared" si="2"/>
        <v>14</v>
      </c>
      <c r="G17" s="86">
        <f t="shared" si="2"/>
        <v>14</v>
      </c>
      <c r="H17" s="86">
        <f t="shared" si="2"/>
        <v>2.5</v>
      </c>
      <c r="I17" s="86">
        <f t="shared" si="2"/>
        <v>16.5</v>
      </c>
      <c r="J17" s="86">
        <f t="shared" si="2"/>
        <v>16.6</v>
      </c>
      <c r="K17" s="86">
        <f t="shared" si="2"/>
        <v>2</v>
      </c>
      <c r="L17" s="86">
        <f t="shared" si="2"/>
        <v>18.6</v>
      </c>
      <c r="M17" s="86">
        <f t="shared" si="2"/>
        <v>14.7</v>
      </c>
      <c r="N17" s="86">
        <f t="shared" si="2"/>
        <v>2.9</v>
      </c>
      <c r="O17" s="86">
        <f t="shared" si="2"/>
        <v>17.599999999999998</v>
      </c>
      <c r="P17" s="86">
        <f t="shared" si="2"/>
        <v>13.2</v>
      </c>
      <c r="Q17" s="86">
        <f t="shared" si="2"/>
        <v>2.6999999999999997</v>
      </c>
      <c r="R17" s="86">
        <f t="shared" si="2"/>
        <v>15.9</v>
      </c>
      <c r="S17" s="86">
        <f t="shared" si="2"/>
        <v>15.799999999999999</v>
      </c>
      <c r="T17" s="86">
        <f t="shared" si="2"/>
        <v>2.3000000000000003</v>
      </c>
      <c r="U17" s="86">
        <f t="shared" si="2"/>
        <v>18.1</v>
      </c>
      <c r="V17" s="86">
        <f t="shared" si="2"/>
        <v>12.9</v>
      </c>
      <c r="W17" s="86">
        <f t="shared" si="2"/>
        <v>4</v>
      </c>
      <c r="X17" s="86">
        <f t="shared" si="2"/>
        <v>16.9</v>
      </c>
      <c r="Y17" s="86">
        <f t="shared" si="2"/>
        <v>15.4</v>
      </c>
      <c r="Z17" s="86">
        <f t="shared" si="2"/>
        <v>2.2</v>
      </c>
      <c r="AA17" s="86">
        <f t="shared" si="2"/>
        <v>17.6</v>
      </c>
      <c r="AB17" s="86">
        <f t="shared" si="2"/>
        <v>10</v>
      </c>
      <c r="AC17" s="86">
        <f t="shared" si="2"/>
        <v>6.4</v>
      </c>
      <c r="AD17" s="86">
        <f t="shared" si="2"/>
        <v>16.400000000000002</v>
      </c>
      <c r="AE17" s="86">
        <f t="shared" si="2"/>
        <v>8.999999999999998</v>
      </c>
      <c r="AF17" s="86">
        <f t="shared" si="2"/>
        <v>3.9000000000000004</v>
      </c>
      <c r="AG17" s="86">
        <f t="shared" si="2"/>
        <v>12.9</v>
      </c>
      <c r="AH17" s="86">
        <f t="shared" si="2"/>
        <v>14.7</v>
      </c>
      <c r="AI17" s="86">
        <f t="shared" si="2"/>
        <v>4.1</v>
      </c>
      <c r="AJ17" s="86">
        <f t="shared" si="2"/>
        <v>18.8</v>
      </c>
      <c r="AK17" s="86">
        <f t="shared" si="2"/>
        <v>17.500000000000004</v>
      </c>
      <c r="AL17" s="86">
        <f t="shared" si="2"/>
        <v>2.3</v>
      </c>
      <c r="AM17" s="86">
        <f t="shared" si="2"/>
        <v>19.800000000000004</v>
      </c>
      <c r="AN17" s="2">
        <f>AN18+AN29+AN30+AN31</f>
        <v>165.5</v>
      </c>
      <c r="AO17" s="2">
        <f>AO18+AO29+AO30+AO31</f>
        <v>37.6</v>
      </c>
      <c r="AP17" s="2">
        <f>AP18+AP29+AP30+AP31</f>
        <v>203.1</v>
      </c>
      <c r="AQ17" s="112" t="s">
        <v>5</v>
      </c>
      <c r="AR17" s="113"/>
      <c r="AS17" s="114"/>
      <c r="AT17" s="39"/>
      <c r="AU17" s="39"/>
      <c r="AV17" s="39"/>
    </row>
    <row r="18" spans="1:48" ht="15" customHeight="1">
      <c r="A18" s="38"/>
      <c r="B18" s="130" t="s">
        <v>41</v>
      </c>
      <c r="C18" s="131"/>
      <c r="D18" s="87">
        <f>D19+D25</f>
        <v>11.100000000000001</v>
      </c>
      <c r="E18" s="87">
        <f>E19+E25</f>
        <v>2.2</v>
      </c>
      <c r="F18" s="87">
        <f>F19+F25</f>
        <v>13.3</v>
      </c>
      <c r="G18" s="87">
        <f aca="true" t="shared" si="3" ref="G18:AM18">G19+G25</f>
        <v>12.8</v>
      </c>
      <c r="H18" s="87">
        <f t="shared" si="3"/>
        <v>2.3</v>
      </c>
      <c r="I18" s="87">
        <f t="shared" si="3"/>
        <v>15.1</v>
      </c>
      <c r="J18" s="87">
        <f t="shared" si="3"/>
        <v>16.1</v>
      </c>
      <c r="K18" s="87">
        <f t="shared" si="3"/>
        <v>1.7</v>
      </c>
      <c r="L18" s="87">
        <f t="shared" si="3"/>
        <v>17.8</v>
      </c>
      <c r="M18" s="87">
        <f t="shared" si="3"/>
        <v>13.6</v>
      </c>
      <c r="N18" s="87">
        <f t="shared" si="3"/>
        <v>2.5</v>
      </c>
      <c r="O18" s="87">
        <f t="shared" si="3"/>
        <v>16.099999999999998</v>
      </c>
      <c r="P18" s="87">
        <f t="shared" si="3"/>
        <v>12.5</v>
      </c>
      <c r="Q18" s="87">
        <f t="shared" si="3"/>
        <v>2.3</v>
      </c>
      <c r="R18" s="87">
        <f t="shared" si="3"/>
        <v>14.8</v>
      </c>
      <c r="S18" s="87">
        <f t="shared" si="3"/>
        <v>14.899999999999999</v>
      </c>
      <c r="T18" s="87">
        <f t="shared" si="3"/>
        <v>2.1</v>
      </c>
      <c r="U18" s="87">
        <f t="shared" si="3"/>
        <v>17</v>
      </c>
      <c r="V18" s="87">
        <f t="shared" si="3"/>
        <v>11.9</v>
      </c>
      <c r="W18" s="87">
        <f t="shared" si="3"/>
        <v>3.7</v>
      </c>
      <c r="X18" s="87">
        <f t="shared" si="3"/>
        <v>15.6</v>
      </c>
      <c r="Y18" s="87">
        <f t="shared" si="3"/>
        <v>14.5</v>
      </c>
      <c r="Z18" s="87">
        <f t="shared" si="3"/>
        <v>2.1</v>
      </c>
      <c r="AA18" s="87">
        <f t="shared" si="3"/>
        <v>16.6</v>
      </c>
      <c r="AB18" s="87">
        <f t="shared" si="3"/>
        <v>9.8</v>
      </c>
      <c r="AC18" s="87">
        <f t="shared" si="3"/>
        <v>6.300000000000001</v>
      </c>
      <c r="AD18" s="87">
        <f t="shared" si="3"/>
        <v>16.1</v>
      </c>
      <c r="AE18" s="87">
        <f t="shared" si="3"/>
        <v>8.7</v>
      </c>
      <c r="AF18" s="87">
        <f t="shared" si="3"/>
        <v>3.6</v>
      </c>
      <c r="AG18" s="87">
        <f t="shared" si="3"/>
        <v>12.299999999999999</v>
      </c>
      <c r="AH18" s="87">
        <f t="shared" si="3"/>
        <v>14.2</v>
      </c>
      <c r="AI18" s="87">
        <f t="shared" si="3"/>
        <v>4</v>
      </c>
      <c r="AJ18" s="87">
        <f t="shared" si="3"/>
        <v>18.2</v>
      </c>
      <c r="AK18" s="87">
        <f t="shared" si="3"/>
        <v>16.900000000000002</v>
      </c>
      <c r="AL18" s="87">
        <f t="shared" si="3"/>
        <v>2.3</v>
      </c>
      <c r="AM18" s="87">
        <f t="shared" si="3"/>
        <v>19.200000000000003</v>
      </c>
      <c r="AN18" s="4">
        <f>AN19+AN25</f>
        <v>157</v>
      </c>
      <c r="AO18" s="4">
        <f>AO19+AO25</f>
        <v>35.1</v>
      </c>
      <c r="AP18" s="4">
        <f>AP19+AP25</f>
        <v>192.1</v>
      </c>
      <c r="AQ18" s="115" t="s">
        <v>42</v>
      </c>
      <c r="AR18" s="116"/>
      <c r="AS18" s="40"/>
      <c r="AT18" s="39"/>
      <c r="AU18" s="39"/>
      <c r="AV18" s="39"/>
    </row>
    <row r="19" spans="1:48" ht="15" customHeight="1">
      <c r="A19" s="38"/>
      <c r="B19" s="43"/>
      <c r="C19" s="41" t="s">
        <v>6</v>
      </c>
      <c r="D19" s="86">
        <f>D20+D21+D22+D23+D24</f>
        <v>10.3</v>
      </c>
      <c r="E19" s="86">
        <f aca="true" t="shared" si="4" ref="E19:AM19">E20+E21+E22+E23+E24</f>
        <v>2.2</v>
      </c>
      <c r="F19" s="86">
        <f t="shared" si="4"/>
        <v>12.5</v>
      </c>
      <c r="G19" s="86">
        <f t="shared" si="4"/>
        <v>11.9</v>
      </c>
      <c r="H19" s="86">
        <f t="shared" si="4"/>
        <v>2.3</v>
      </c>
      <c r="I19" s="86">
        <f t="shared" si="4"/>
        <v>14.2</v>
      </c>
      <c r="J19" s="86">
        <f t="shared" si="4"/>
        <v>15.3</v>
      </c>
      <c r="K19" s="86">
        <f t="shared" si="4"/>
        <v>1.7</v>
      </c>
      <c r="L19" s="86">
        <f t="shared" si="4"/>
        <v>17</v>
      </c>
      <c r="M19" s="86">
        <f t="shared" si="4"/>
        <v>12.7</v>
      </c>
      <c r="N19" s="86">
        <f t="shared" si="4"/>
        <v>2.5</v>
      </c>
      <c r="O19" s="86">
        <f t="shared" si="4"/>
        <v>15.2</v>
      </c>
      <c r="P19" s="86">
        <f t="shared" si="4"/>
        <v>12.1</v>
      </c>
      <c r="Q19" s="86">
        <f t="shared" si="4"/>
        <v>2.3</v>
      </c>
      <c r="R19" s="86">
        <f t="shared" si="4"/>
        <v>14.4</v>
      </c>
      <c r="S19" s="86">
        <f t="shared" si="4"/>
        <v>14.399999999999999</v>
      </c>
      <c r="T19" s="86">
        <f t="shared" si="4"/>
        <v>2.1</v>
      </c>
      <c r="U19" s="86">
        <f t="shared" si="4"/>
        <v>16.5</v>
      </c>
      <c r="V19" s="86">
        <f t="shared" si="4"/>
        <v>11.4</v>
      </c>
      <c r="W19" s="86">
        <f t="shared" si="4"/>
        <v>3.7</v>
      </c>
      <c r="X19" s="86">
        <f t="shared" si="4"/>
        <v>15.1</v>
      </c>
      <c r="Y19" s="86">
        <f t="shared" si="4"/>
        <v>13.8</v>
      </c>
      <c r="Z19" s="86">
        <f t="shared" si="4"/>
        <v>2.1</v>
      </c>
      <c r="AA19" s="86">
        <f t="shared" si="4"/>
        <v>15.9</v>
      </c>
      <c r="AB19" s="86">
        <f t="shared" si="4"/>
        <v>9.4</v>
      </c>
      <c r="AC19" s="86">
        <f t="shared" si="4"/>
        <v>6.300000000000001</v>
      </c>
      <c r="AD19" s="86">
        <f t="shared" si="4"/>
        <v>15.700000000000001</v>
      </c>
      <c r="AE19" s="86">
        <f t="shared" si="4"/>
        <v>8.1</v>
      </c>
      <c r="AF19" s="86">
        <f t="shared" si="4"/>
        <v>3.6</v>
      </c>
      <c r="AG19" s="86">
        <f t="shared" si="4"/>
        <v>11.7</v>
      </c>
      <c r="AH19" s="86">
        <f t="shared" si="4"/>
        <v>13.399999999999999</v>
      </c>
      <c r="AI19" s="86">
        <f t="shared" si="4"/>
        <v>4</v>
      </c>
      <c r="AJ19" s="86">
        <f t="shared" si="4"/>
        <v>17.4</v>
      </c>
      <c r="AK19" s="86">
        <f t="shared" si="4"/>
        <v>16.3</v>
      </c>
      <c r="AL19" s="86">
        <f t="shared" si="4"/>
        <v>2.3</v>
      </c>
      <c r="AM19" s="86">
        <f t="shared" si="4"/>
        <v>18.6</v>
      </c>
      <c r="AN19" s="2">
        <f>AN20+AN21+AN22+AN23+AN24</f>
        <v>149.1</v>
      </c>
      <c r="AO19" s="2">
        <f>AO20+AO21+AO22+AO23+AO24</f>
        <v>35.1</v>
      </c>
      <c r="AP19" s="2">
        <f>AP20+AP21+AP22+AP23+AP24</f>
        <v>184.2</v>
      </c>
      <c r="AQ19" s="42" t="s">
        <v>43</v>
      </c>
      <c r="AR19" s="44"/>
      <c r="AS19" s="40"/>
      <c r="AT19" s="39"/>
      <c r="AU19" s="39"/>
      <c r="AV19" s="39"/>
    </row>
    <row r="20" spans="1:48" ht="15" customHeight="1">
      <c r="A20" s="38"/>
      <c r="B20" s="45"/>
      <c r="C20" s="46" t="s">
        <v>136</v>
      </c>
      <c r="D20" s="87">
        <v>0</v>
      </c>
      <c r="E20" s="87">
        <v>1.5</v>
      </c>
      <c r="F20" s="87">
        <v>1.5</v>
      </c>
      <c r="G20" s="87">
        <v>0.1</v>
      </c>
      <c r="H20" s="87">
        <v>2</v>
      </c>
      <c r="I20" s="87">
        <v>2.1</v>
      </c>
      <c r="J20" s="87">
        <v>0.2</v>
      </c>
      <c r="K20" s="87">
        <v>1.4</v>
      </c>
      <c r="L20" s="87">
        <v>1.6</v>
      </c>
      <c r="M20" s="87">
        <v>0.1</v>
      </c>
      <c r="N20" s="87">
        <v>1.6</v>
      </c>
      <c r="O20" s="87">
        <v>1.7</v>
      </c>
      <c r="P20" s="87">
        <v>0.8</v>
      </c>
      <c r="Q20" s="87">
        <v>0.6</v>
      </c>
      <c r="R20" s="87">
        <v>1.4</v>
      </c>
      <c r="S20" s="87">
        <v>0</v>
      </c>
      <c r="T20" s="87">
        <v>1.8</v>
      </c>
      <c r="U20" s="87">
        <v>1.8</v>
      </c>
      <c r="V20" s="87">
        <v>0</v>
      </c>
      <c r="W20" s="87">
        <v>2.1</v>
      </c>
      <c r="X20" s="87">
        <v>2.1</v>
      </c>
      <c r="Y20" s="87">
        <v>0</v>
      </c>
      <c r="Z20" s="87">
        <v>1.8</v>
      </c>
      <c r="AA20" s="87">
        <v>1.8</v>
      </c>
      <c r="AB20" s="87">
        <v>0</v>
      </c>
      <c r="AC20" s="87">
        <v>1.3</v>
      </c>
      <c r="AD20" s="87">
        <v>1.3</v>
      </c>
      <c r="AE20" s="87">
        <v>0.1</v>
      </c>
      <c r="AF20" s="87">
        <v>1.7</v>
      </c>
      <c r="AG20" s="87">
        <v>1.8</v>
      </c>
      <c r="AH20" s="87">
        <v>0.2</v>
      </c>
      <c r="AI20" s="87">
        <v>1.3</v>
      </c>
      <c r="AJ20" s="87">
        <v>1.5</v>
      </c>
      <c r="AK20" s="87">
        <v>0.4</v>
      </c>
      <c r="AL20" s="87">
        <v>1.1</v>
      </c>
      <c r="AM20" s="87">
        <v>1.5</v>
      </c>
      <c r="AN20" s="6">
        <v>1.9</v>
      </c>
      <c r="AO20" s="6">
        <v>18.2</v>
      </c>
      <c r="AP20" s="4">
        <v>20.1</v>
      </c>
      <c r="AQ20" s="47" t="s">
        <v>142</v>
      </c>
      <c r="AR20" s="45"/>
      <c r="AS20" s="40"/>
      <c r="AT20" s="39"/>
      <c r="AU20" s="39"/>
      <c r="AV20" s="39"/>
    </row>
    <row r="21" spans="1:48" ht="15" customHeight="1">
      <c r="A21" s="38"/>
      <c r="B21" s="45"/>
      <c r="C21" s="48" t="s">
        <v>145</v>
      </c>
      <c r="D21" s="101">
        <v>3.5</v>
      </c>
      <c r="E21" s="88">
        <v>0.7</v>
      </c>
      <c r="F21" s="101">
        <f>SUM(D21:E21)</f>
        <v>4.2</v>
      </c>
      <c r="G21" s="101">
        <v>3.2</v>
      </c>
      <c r="H21" s="88">
        <v>0.3</v>
      </c>
      <c r="I21" s="101">
        <f>SUM(G21:H21)</f>
        <v>3.5</v>
      </c>
      <c r="J21" s="101">
        <v>5.7</v>
      </c>
      <c r="K21" s="88">
        <v>0.3</v>
      </c>
      <c r="L21" s="101">
        <f>SUM(J21:K21)</f>
        <v>6</v>
      </c>
      <c r="M21" s="101">
        <v>5.8</v>
      </c>
      <c r="N21" s="88">
        <v>0.9</v>
      </c>
      <c r="O21" s="101">
        <f>SUM(M21:N21)</f>
        <v>6.7</v>
      </c>
      <c r="P21" s="101">
        <v>4.2</v>
      </c>
      <c r="Q21" s="88">
        <v>1.7</v>
      </c>
      <c r="R21" s="101">
        <f>SUM(P21:Q21)</f>
        <v>5.9</v>
      </c>
      <c r="S21" s="101">
        <v>6.2</v>
      </c>
      <c r="T21" s="88">
        <v>0.3</v>
      </c>
      <c r="U21" s="101">
        <f>SUM(S21:T21)</f>
        <v>6.5</v>
      </c>
      <c r="V21" s="101">
        <v>5.4</v>
      </c>
      <c r="W21" s="88">
        <v>1.6</v>
      </c>
      <c r="X21" s="101">
        <f>SUM(V21:W21)</f>
        <v>7</v>
      </c>
      <c r="Y21" s="101">
        <v>5.5</v>
      </c>
      <c r="Z21" s="88">
        <v>0.3</v>
      </c>
      <c r="AA21" s="101">
        <f>SUM(Y21:Z21)</f>
        <v>5.8</v>
      </c>
      <c r="AB21" s="101">
        <v>5.2</v>
      </c>
      <c r="AC21" s="88">
        <v>2.6</v>
      </c>
      <c r="AD21" s="101">
        <f>SUM(AB21:AC21)</f>
        <v>7.800000000000001</v>
      </c>
      <c r="AE21" s="101">
        <v>4</v>
      </c>
      <c r="AF21" s="88">
        <v>1</v>
      </c>
      <c r="AG21" s="101">
        <f>SUM(AE21:AF21)</f>
        <v>5</v>
      </c>
      <c r="AH21" s="101">
        <v>5</v>
      </c>
      <c r="AI21" s="88">
        <v>1.5</v>
      </c>
      <c r="AJ21" s="101">
        <f>SUM(AH21:AI21)</f>
        <v>6.5</v>
      </c>
      <c r="AK21" s="88">
        <v>6.5</v>
      </c>
      <c r="AL21" s="88">
        <v>0.4</v>
      </c>
      <c r="AM21" s="88">
        <f>SUM(AK21:AL21)</f>
        <v>6.9</v>
      </c>
      <c r="AN21" s="103">
        <f>SUM(D21+G21+J21+M21+P21+S21+V21+Y21+AB21+AE21+AH21+AK21)</f>
        <v>60.2</v>
      </c>
      <c r="AO21" s="6">
        <f>SUM(E21+H21+K21+N21+Q21+T21+W21+Z21+AC21+AF21+AI21+AL21)</f>
        <v>11.600000000000001</v>
      </c>
      <c r="AP21" s="104">
        <f>SUM(AN21:AO21)</f>
        <v>71.80000000000001</v>
      </c>
      <c r="AQ21" s="49" t="s">
        <v>44</v>
      </c>
      <c r="AR21" s="45"/>
      <c r="AS21" s="40"/>
      <c r="AT21" s="39"/>
      <c r="AU21" s="39"/>
      <c r="AV21" s="39"/>
    </row>
    <row r="22" spans="1:48" ht="15" customHeight="1">
      <c r="A22" s="38"/>
      <c r="B22" s="45"/>
      <c r="C22" s="48" t="s">
        <v>146</v>
      </c>
      <c r="D22" s="101">
        <v>6.8</v>
      </c>
      <c r="E22" s="88">
        <v>0</v>
      </c>
      <c r="F22" s="101">
        <f>SUM(D22:E22)</f>
        <v>6.8</v>
      </c>
      <c r="G22" s="101">
        <v>8.6</v>
      </c>
      <c r="H22" s="88">
        <v>0</v>
      </c>
      <c r="I22" s="101">
        <f>SUM(G22:H22)</f>
        <v>8.6</v>
      </c>
      <c r="J22" s="101">
        <v>9.4</v>
      </c>
      <c r="K22" s="88">
        <v>0</v>
      </c>
      <c r="L22" s="101">
        <f>SUM(J22:K22)</f>
        <v>9.4</v>
      </c>
      <c r="M22" s="101">
        <v>6.8</v>
      </c>
      <c r="N22" s="88">
        <v>0</v>
      </c>
      <c r="O22" s="101">
        <f>SUM(M22:N22)</f>
        <v>6.8</v>
      </c>
      <c r="P22" s="101">
        <v>7.1</v>
      </c>
      <c r="Q22" s="88">
        <v>0</v>
      </c>
      <c r="R22" s="101">
        <f>SUM(P22:Q22)</f>
        <v>7.1</v>
      </c>
      <c r="S22" s="101">
        <v>8.2</v>
      </c>
      <c r="T22" s="88">
        <v>0</v>
      </c>
      <c r="U22" s="101">
        <f>SUM(S22:T22)</f>
        <v>8.2</v>
      </c>
      <c r="V22" s="101">
        <v>6</v>
      </c>
      <c r="W22" s="88">
        <v>0</v>
      </c>
      <c r="X22" s="101">
        <f>SUM(V22:W22)</f>
        <v>6</v>
      </c>
      <c r="Y22" s="101">
        <v>8.3</v>
      </c>
      <c r="Z22" s="88">
        <v>0</v>
      </c>
      <c r="AA22" s="101">
        <f>SUM(Y22:Z22)</f>
        <v>8.3</v>
      </c>
      <c r="AB22" s="101">
        <v>4.2</v>
      </c>
      <c r="AC22" s="88">
        <v>2.4</v>
      </c>
      <c r="AD22" s="101">
        <f>SUM(AB22:AC22)</f>
        <v>6.6</v>
      </c>
      <c r="AE22" s="101">
        <v>4</v>
      </c>
      <c r="AF22" s="88">
        <v>0.9</v>
      </c>
      <c r="AG22" s="101">
        <f>SUM(AE22:AF22)</f>
        <v>4.9</v>
      </c>
      <c r="AH22" s="101">
        <v>8.2</v>
      </c>
      <c r="AI22" s="88">
        <v>1.2</v>
      </c>
      <c r="AJ22" s="101">
        <f>SUM(AH22:AI22)</f>
        <v>9.399999999999999</v>
      </c>
      <c r="AK22" s="101">
        <v>9.4</v>
      </c>
      <c r="AL22" s="88">
        <v>0.8</v>
      </c>
      <c r="AM22" s="101">
        <f>SUM(AK22:AL22)</f>
        <v>10.200000000000001</v>
      </c>
      <c r="AN22" s="103">
        <f>SUM(D22+G22+J22+M22+P22+S22+V22+Y22+AB22+AE22+AH22+AK22)</f>
        <v>87</v>
      </c>
      <c r="AO22" s="6">
        <f>SUM(E22+H22+K22+N22+Q22+T22+W22+Z22+AC22+AF22+AI22+AL22)</f>
        <v>5.3</v>
      </c>
      <c r="AP22" s="104">
        <f>SUM(AN22:AO22)</f>
        <v>92.3</v>
      </c>
      <c r="AQ22" s="49" t="s">
        <v>141</v>
      </c>
      <c r="AR22" s="45"/>
      <c r="AS22" s="40"/>
      <c r="AT22" s="39"/>
      <c r="AU22" s="39"/>
      <c r="AV22" s="39"/>
    </row>
    <row r="23" spans="1:48" ht="15" customHeight="1">
      <c r="A23" s="38"/>
      <c r="B23" s="45"/>
      <c r="C23" s="48" t="s">
        <v>45</v>
      </c>
      <c r="D23" s="88">
        <v>0</v>
      </c>
      <c r="E23" s="88">
        <v>0</v>
      </c>
      <c r="F23" s="88">
        <v>0</v>
      </c>
      <c r="G23" s="88">
        <v>0</v>
      </c>
      <c r="H23" s="88">
        <v>0</v>
      </c>
      <c r="I23" s="88">
        <v>0</v>
      </c>
      <c r="J23" s="88">
        <v>0</v>
      </c>
      <c r="K23" s="88">
        <v>0</v>
      </c>
      <c r="L23" s="88">
        <v>0</v>
      </c>
      <c r="M23" s="88">
        <v>0</v>
      </c>
      <c r="N23" s="88">
        <v>0</v>
      </c>
      <c r="O23" s="88">
        <v>0</v>
      </c>
      <c r="P23" s="88">
        <v>0</v>
      </c>
      <c r="Q23" s="88">
        <v>0</v>
      </c>
      <c r="R23" s="88">
        <v>0</v>
      </c>
      <c r="S23" s="88">
        <v>0</v>
      </c>
      <c r="T23" s="88">
        <v>0</v>
      </c>
      <c r="U23" s="88">
        <v>0</v>
      </c>
      <c r="V23" s="88">
        <v>0</v>
      </c>
      <c r="W23" s="88">
        <v>0</v>
      </c>
      <c r="X23" s="88">
        <v>0</v>
      </c>
      <c r="Y23" s="88">
        <v>0</v>
      </c>
      <c r="Z23" s="88">
        <v>0</v>
      </c>
      <c r="AA23" s="88">
        <v>0</v>
      </c>
      <c r="AB23" s="88">
        <v>0</v>
      </c>
      <c r="AC23" s="88">
        <v>0</v>
      </c>
      <c r="AD23" s="88">
        <v>0</v>
      </c>
      <c r="AE23" s="88">
        <v>0</v>
      </c>
      <c r="AF23" s="88">
        <v>0</v>
      </c>
      <c r="AG23" s="88">
        <v>0</v>
      </c>
      <c r="AH23" s="88">
        <v>0</v>
      </c>
      <c r="AI23" s="88">
        <v>0</v>
      </c>
      <c r="AJ23" s="88">
        <v>0</v>
      </c>
      <c r="AK23" s="88">
        <v>0</v>
      </c>
      <c r="AL23" s="88">
        <v>0</v>
      </c>
      <c r="AM23" s="88">
        <v>0</v>
      </c>
      <c r="AN23" s="6">
        <v>0</v>
      </c>
      <c r="AO23" s="6">
        <v>0</v>
      </c>
      <c r="AP23" s="5">
        <v>0</v>
      </c>
      <c r="AQ23" s="49" t="s">
        <v>46</v>
      </c>
      <c r="AR23" s="45"/>
      <c r="AS23" s="40"/>
      <c r="AT23" s="39"/>
      <c r="AU23" s="39"/>
      <c r="AV23" s="39"/>
    </row>
    <row r="24" spans="1:48" ht="15" customHeight="1">
      <c r="A24" s="38"/>
      <c r="B24" s="45"/>
      <c r="C24" s="50" t="s">
        <v>76</v>
      </c>
      <c r="D24" s="88">
        <v>0</v>
      </c>
      <c r="E24" s="88">
        <v>0</v>
      </c>
      <c r="F24" s="88">
        <v>0</v>
      </c>
      <c r="G24" s="88">
        <v>0</v>
      </c>
      <c r="H24" s="88">
        <v>0</v>
      </c>
      <c r="I24" s="88">
        <v>0</v>
      </c>
      <c r="J24" s="88">
        <v>0</v>
      </c>
      <c r="K24" s="88">
        <v>0</v>
      </c>
      <c r="L24" s="88">
        <v>0</v>
      </c>
      <c r="M24" s="88">
        <v>0</v>
      </c>
      <c r="N24" s="88">
        <v>0</v>
      </c>
      <c r="O24" s="88">
        <v>0</v>
      </c>
      <c r="P24" s="88">
        <v>0</v>
      </c>
      <c r="Q24" s="88">
        <v>0</v>
      </c>
      <c r="R24" s="88">
        <v>0</v>
      </c>
      <c r="S24" s="88">
        <v>0</v>
      </c>
      <c r="T24" s="88">
        <v>0</v>
      </c>
      <c r="U24" s="88">
        <v>0</v>
      </c>
      <c r="V24" s="88">
        <v>0</v>
      </c>
      <c r="W24" s="88">
        <v>0</v>
      </c>
      <c r="X24" s="88">
        <v>0</v>
      </c>
      <c r="Y24" s="88">
        <v>0</v>
      </c>
      <c r="Z24" s="88">
        <v>0</v>
      </c>
      <c r="AA24" s="88">
        <v>0</v>
      </c>
      <c r="AB24" s="88">
        <v>0</v>
      </c>
      <c r="AC24" s="88">
        <v>0</v>
      </c>
      <c r="AD24" s="88">
        <v>0</v>
      </c>
      <c r="AE24" s="88">
        <v>0</v>
      </c>
      <c r="AF24" s="88">
        <v>0</v>
      </c>
      <c r="AG24" s="88">
        <v>0</v>
      </c>
      <c r="AH24" s="88">
        <v>0</v>
      </c>
      <c r="AI24" s="88">
        <v>0</v>
      </c>
      <c r="AJ24" s="88">
        <v>0</v>
      </c>
      <c r="AK24" s="88">
        <v>0</v>
      </c>
      <c r="AL24" s="88">
        <v>0</v>
      </c>
      <c r="AM24" s="88">
        <v>0</v>
      </c>
      <c r="AN24" s="6">
        <v>0</v>
      </c>
      <c r="AO24" s="6">
        <v>0</v>
      </c>
      <c r="AP24" s="5">
        <v>0</v>
      </c>
      <c r="AQ24" s="49" t="s">
        <v>77</v>
      </c>
      <c r="AR24" s="45"/>
      <c r="AS24" s="40"/>
      <c r="AT24" s="39"/>
      <c r="AU24" s="39"/>
      <c r="AV24" s="39"/>
    </row>
    <row r="25" spans="1:48" ht="15" customHeight="1">
      <c r="A25" s="38"/>
      <c r="B25" s="38"/>
      <c r="C25" s="36" t="s">
        <v>78</v>
      </c>
      <c r="D25" s="86">
        <f>SUM(D26:D28)</f>
        <v>0.8</v>
      </c>
      <c r="E25" s="86">
        <f aca="true" t="shared" si="5" ref="E25:AM25">SUM(E26:E28)</f>
        <v>0</v>
      </c>
      <c r="F25" s="86">
        <f t="shared" si="5"/>
        <v>0.8</v>
      </c>
      <c r="G25" s="86">
        <f t="shared" si="5"/>
        <v>0.8999999999999999</v>
      </c>
      <c r="H25" s="86">
        <f t="shared" si="5"/>
        <v>0</v>
      </c>
      <c r="I25" s="86">
        <f t="shared" si="5"/>
        <v>0.8999999999999999</v>
      </c>
      <c r="J25" s="86">
        <f t="shared" si="5"/>
        <v>0.8</v>
      </c>
      <c r="K25" s="86">
        <f t="shared" si="5"/>
        <v>0</v>
      </c>
      <c r="L25" s="86">
        <f t="shared" si="5"/>
        <v>0.8</v>
      </c>
      <c r="M25" s="86">
        <f t="shared" si="5"/>
        <v>0.8999999999999999</v>
      </c>
      <c r="N25" s="86">
        <f t="shared" si="5"/>
        <v>0</v>
      </c>
      <c r="O25" s="86">
        <f t="shared" si="5"/>
        <v>0.8999999999999999</v>
      </c>
      <c r="P25" s="86">
        <f t="shared" si="5"/>
        <v>0.4</v>
      </c>
      <c r="Q25" s="86">
        <f t="shared" si="5"/>
        <v>0</v>
      </c>
      <c r="R25" s="86">
        <f t="shared" si="5"/>
        <v>0.4</v>
      </c>
      <c r="S25" s="86">
        <f t="shared" si="5"/>
        <v>0.5</v>
      </c>
      <c r="T25" s="86">
        <f t="shared" si="5"/>
        <v>0</v>
      </c>
      <c r="U25" s="86">
        <f t="shared" si="5"/>
        <v>0.5</v>
      </c>
      <c r="V25" s="86">
        <f t="shared" si="5"/>
        <v>0.5</v>
      </c>
      <c r="W25" s="86">
        <f t="shared" si="5"/>
        <v>0</v>
      </c>
      <c r="X25" s="86">
        <f t="shared" si="5"/>
        <v>0.5</v>
      </c>
      <c r="Y25" s="86">
        <f t="shared" si="5"/>
        <v>0.7</v>
      </c>
      <c r="Z25" s="86">
        <f t="shared" si="5"/>
        <v>0</v>
      </c>
      <c r="AA25" s="86">
        <f t="shared" si="5"/>
        <v>0.7</v>
      </c>
      <c r="AB25" s="86">
        <f t="shared" si="5"/>
        <v>0.4</v>
      </c>
      <c r="AC25" s="86">
        <f t="shared" si="5"/>
        <v>0</v>
      </c>
      <c r="AD25" s="86">
        <f t="shared" si="5"/>
        <v>0.4</v>
      </c>
      <c r="AE25" s="86">
        <f t="shared" si="5"/>
        <v>0.6</v>
      </c>
      <c r="AF25" s="86">
        <f t="shared" si="5"/>
        <v>0</v>
      </c>
      <c r="AG25" s="86">
        <f t="shared" si="5"/>
        <v>0.6</v>
      </c>
      <c r="AH25" s="86">
        <f t="shared" si="5"/>
        <v>0.8</v>
      </c>
      <c r="AI25" s="86">
        <f t="shared" si="5"/>
        <v>0</v>
      </c>
      <c r="AJ25" s="86">
        <f t="shared" si="5"/>
        <v>0.8</v>
      </c>
      <c r="AK25" s="86">
        <f t="shared" si="5"/>
        <v>0.6</v>
      </c>
      <c r="AL25" s="86">
        <f t="shared" si="5"/>
        <v>0</v>
      </c>
      <c r="AM25" s="86">
        <f t="shared" si="5"/>
        <v>0.6</v>
      </c>
      <c r="AN25" s="2">
        <f>SUM(AN26:AN28)</f>
        <v>7.9</v>
      </c>
      <c r="AO25" s="2">
        <f>SUM(AO26:AO28)</f>
        <v>0</v>
      </c>
      <c r="AP25" s="2">
        <f>SUM(AP26:AP28)</f>
        <v>7.9</v>
      </c>
      <c r="AQ25" s="51" t="s">
        <v>47</v>
      </c>
      <c r="AR25" s="40"/>
      <c r="AS25" s="40"/>
      <c r="AT25" s="39"/>
      <c r="AU25" s="39"/>
      <c r="AV25" s="39"/>
    </row>
    <row r="26" spans="1:48" ht="15" customHeight="1">
      <c r="A26" s="38"/>
      <c r="B26" s="45"/>
      <c r="C26" s="46" t="s">
        <v>74</v>
      </c>
      <c r="D26" s="88">
        <v>0.1</v>
      </c>
      <c r="E26" s="88">
        <v>0</v>
      </c>
      <c r="F26" s="88">
        <v>0.1</v>
      </c>
      <c r="G26" s="88">
        <v>0.1</v>
      </c>
      <c r="H26" s="88">
        <v>0</v>
      </c>
      <c r="I26" s="88">
        <v>0.1</v>
      </c>
      <c r="J26" s="88">
        <v>0.1</v>
      </c>
      <c r="K26" s="88">
        <v>0</v>
      </c>
      <c r="L26" s="88">
        <v>0.1</v>
      </c>
      <c r="M26" s="88">
        <v>0.1</v>
      </c>
      <c r="N26" s="88">
        <v>0</v>
      </c>
      <c r="O26" s="88">
        <v>0.1</v>
      </c>
      <c r="P26" s="88">
        <v>0</v>
      </c>
      <c r="Q26" s="88">
        <v>0</v>
      </c>
      <c r="R26" s="88">
        <v>0</v>
      </c>
      <c r="S26" s="88">
        <v>0</v>
      </c>
      <c r="T26" s="88">
        <v>0</v>
      </c>
      <c r="U26" s="88">
        <v>0</v>
      </c>
      <c r="V26" s="88">
        <v>0.1</v>
      </c>
      <c r="W26" s="88">
        <v>0</v>
      </c>
      <c r="X26" s="88">
        <v>0.1</v>
      </c>
      <c r="Y26" s="88">
        <v>0.1</v>
      </c>
      <c r="Z26" s="88">
        <v>0</v>
      </c>
      <c r="AA26" s="88">
        <v>0.1</v>
      </c>
      <c r="AB26" s="88">
        <v>0</v>
      </c>
      <c r="AC26" s="88">
        <v>0</v>
      </c>
      <c r="AD26" s="88">
        <v>0</v>
      </c>
      <c r="AE26" s="88">
        <v>0.1</v>
      </c>
      <c r="AF26" s="88">
        <v>0</v>
      </c>
      <c r="AG26" s="88">
        <v>0.1</v>
      </c>
      <c r="AH26" s="88">
        <v>0.1</v>
      </c>
      <c r="AI26" s="88">
        <v>0</v>
      </c>
      <c r="AJ26" s="88">
        <v>0.1</v>
      </c>
      <c r="AK26" s="88">
        <v>0.1</v>
      </c>
      <c r="AL26" s="88">
        <v>0</v>
      </c>
      <c r="AM26" s="88">
        <v>0.1</v>
      </c>
      <c r="AN26" s="6">
        <v>0.9</v>
      </c>
      <c r="AO26" s="6">
        <v>0</v>
      </c>
      <c r="AP26" s="5">
        <v>0.9</v>
      </c>
      <c r="AQ26" s="49" t="s">
        <v>48</v>
      </c>
      <c r="AR26" s="45"/>
      <c r="AS26" s="40"/>
      <c r="AT26" s="39"/>
      <c r="AU26" s="39"/>
      <c r="AV26" s="39"/>
    </row>
    <row r="27" spans="1:48" ht="15" customHeight="1">
      <c r="A27" s="38"/>
      <c r="B27" s="45"/>
      <c r="C27" s="48" t="s">
        <v>75</v>
      </c>
      <c r="D27" s="88">
        <v>0.4</v>
      </c>
      <c r="E27" s="88">
        <v>0</v>
      </c>
      <c r="F27" s="88">
        <v>0.4</v>
      </c>
      <c r="G27" s="88">
        <v>0.5</v>
      </c>
      <c r="H27" s="88">
        <v>0</v>
      </c>
      <c r="I27" s="88">
        <v>0.5</v>
      </c>
      <c r="J27" s="88">
        <v>0.4</v>
      </c>
      <c r="K27" s="88">
        <v>0</v>
      </c>
      <c r="L27" s="88">
        <v>0.4</v>
      </c>
      <c r="M27" s="88">
        <v>0.5</v>
      </c>
      <c r="N27" s="88">
        <v>0</v>
      </c>
      <c r="O27" s="88">
        <v>0.5</v>
      </c>
      <c r="P27" s="88">
        <v>0.3</v>
      </c>
      <c r="Q27" s="88">
        <v>0</v>
      </c>
      <c r="R27" s="88">
        <v>0.3</v>
      </c>
      <c r="S27" s="88">
        <v>0.5</v>
      </c>
      <c r="T27" s="88">
        <v>0</v>
      </c>
      <c r="U27" s="88">
        <v>0.5</v>
      </c>
      <c r="V27" s="88">
        <v>0.3</v>
      </c>
      <c r="W27" s="88">
        <v>0</v>
      </c>
      <c r="X27" s="88">
        <v>0.3</v>
      </c>
      <c r="Y27" s="88">
        <v>0.6</v>
      </c>
      <c r="Z27" s="88">
        <v>0</v>
      </c>
      <c r="AA27" s="88">
        <v>0.6</v>
      </c>
      <c r="AB27" s="88">
        <v>0.4</v>
      </c>
      <c r="AC27" s="88">
        <v>0</v>
      </c>
      <c r="AD27" s="88">
        <v>0.4</v>
      </c>
      <c r="AE27" s="88">
        <v>0.5</v>
      </c>
      <c r="AF27" s="88">
        <v>0</v>
      </c>
      <c r="AG27" s="88">
        <v>0.5</v>
      </c>
      <c r="AH27" s="88">
        <v>0.5</v>
      </c>
      <c r="AI27" s="88">
        <v>0</v>
      </c>
      <c r="AJ27" s="88">
        <v>0.5</v>
      </c>
      <c r="AK27" s="88">
        <v>0.4</v>
      </c>
      <c r="AL27" s="88">
        <v>0</v>
      </c>
      <c r="AM27" s="88">
        <v>0.4</v>
      </c>
      <c r="AN27" s="6">
        <v>5.3</v>
      </c>
      <c r="AO27" s="6">
        <v>0</v>
      </c>
      <c r="AP27" s="5">
        <v>5.3</v>
      </c>
      <c r="AQ27" s="49" t="s">
        <v>49</v>
      </c>
      <c r="AR27" s="45"/>
      <c r="AS27" s="40"/>
      <c r="AT27" s="39"/>
      <c r="AU27" s="39"/>
      <c r="AV27" s="39"/>
    </row>
    <row r="28" spans="1:48" ht="15" customHeight="1">
      <c r="A28" s="38"/>
      <c r="B28" s="45"/>
      <c r="C28" s="50" t="s">
        <v>137</v>
      </c>
      <c r="D28" s="88">
        <v>0.3</v>
      </c>
      <c r="E28" s="88">
        <v>0</v>
      </c>
      <c r="F28" s="88">
        <v>0.3</v>
      </c>
      <c r="G28" s="88">
        <v>0.3</v>
      </c>
      <c r="H28" s="88">
        <v>0</v>
      </c>
      <c r="I28" s="88">
        <v>0.3</v>
      </c>
      <c r="J28" s="88">
        <v>0.3</v>
      </c>
      <c r="K28" s="88">
        <v>0</v>
      </c>
      <c r="L28" s="88">
        <v>0.3</v>
      </c>
      <c r="M28" s="88">
        <v>0.3</v>
      </c>
      <c r="N28" s="88">
        <v>0</v>
      </c>
      <c r="O28" s="88">
        <v>0.3</v>
      </c>
      <c r="P28" s="88">
        <v>0.1</v>
      </c>
      <c r="Q28" s="88">
        <v>0</v>
      </c>
      <c r="R28" s="88">
        <v>0.1</v>
      </c>
      <c r="S28" s="88">
        <v>0</v>
      </c>
      <c r="T28" s="88">
        <v>0</v>
      </c>
      <c r="U28" s="88">
        <v>0</v>
      </c>
      <c r="V28" s="88">
        <v>0.1</v>
      </c>
      <c r="W28" s="88">
        <v>0</v>
      </c>
      <c r="X28" s="88">
        <v>0.1</v>
      </c>
      <c r="Y28" s="88">
        <v>0</v>
      </c>
      <c r="Z28" s="88">
        <v>0</v>
      </c>
      <c r="AA28" s="88">
        <v>0</v>
      </c>
      <c r="AB28" s="88">
        <v>0</v>
      </c>
      <c r="AC28" s="88">
        <v>0</v>
      </c>
      <c r="AD28" s="88">
        <v>0</v>
      </c>
      <c r="AE28" s="88">
        <v>0</v>
      </c>
      <c r="AF28" s="88">
        <v>0</v>
      </c>
      <c r="AG28" s="88">
        <v>0</v>
      </c>
      <c r="AH28" s="88">
        <v>0.2</v>
      </c>
      <c r="AI28" s="88">
        <v>0</v>
      </c>
      <c r="AJ28" s="88">
        <v>0.2</v>
      </c>
      <c r="AK28" s="88">
        <v>0.1</v>
      </c>
      <c r="AL28" s="88">
        <v>0</v>
      </c>
      <c r="AM28" s="88">
        <v>0.1</v>
      </c>
      <c r="AN28" s="6">
        <v>1.7</v>
      </c>
      <c r="AO28" s="6">
        <v>0</v>
      </c>
      <c r="AP28" s="5">
        <v>1.7</v>
      </c>
      <c r="AQ28" s="52" t="s">
        <v>140</v>
      </c>
      <c r="AR28" s="45"/>
      <c r="AS28" s="40"/>
      <c r="AT28" s="39"/>
      <c r="AU28" s="39"/>
      <c r="AV28" s="39"/>
    </row>
    <row r="29" spans="1:48" ht="15" customHeight="1">
      <c r="A29" s="38"/>
      <c r="B29" s="53" t="s">
        <v>87</v>
      </c>
      <c r="C29" s="54"/>
      <c r="D29" s="87">
        <v>0</v>
      </c>
      <c r="E29" s="87">
        <v>0</v>
      </c>
      <c r="F29" s="87">
        <v>0</v>
      </c>
      <c r="G29" s="87">
        <v>0</v>
      </c>
      <c r="H29" s="87">
        <v>0</v>
      </c>
      <c r="I29" s="87">
        <v>0</v>
      </c>
      <c r="J29" s="87">
        <v>0</v>
      </c>
      <c r="K29" s="87">
        <v>0</v>
      </c>
      <c r="L29" s="87">
        <v>0</v>
      </c>
      <c r="M29" s="87">
        <v>0</v>
      </c>
      <c r="N29" s="87">
        <v>0</v>
      </c>
      <c r="O29" s="87">
        <v>0</v>
      </c>
      <c r="P29" s="87">
        <v>0</v>
      </c>
      <c r="Q29" s="87">
        <v>0</v>
      </c>
      <c r="R29" s="87">
        <v>0</v>
      </c>
      <c r="S29" s="87">
        <v>0</v>
      </c>
      <c r="T29" s="87">
        <v>0</v>
      </c>
      <c r="U29" s="87">
        <v>0</v>
      </c>
      <c r="V29" s="87">
        <v>0</v>
      </c>
      <c r="W29" s="87">
        <v>0</v>
      </c>
      <c r="X29" s="87">
        <v>0</v>
      </c>
      <c r="Y29" s="87">
        <v>0</v>
      </c>
      <c r="Z29" s="87">
        <v>0</v>
      </c>
      <c r="AA29" s="87">
        <v>0</v>
      </c>
      <c r="AB29" s="87">
        <v>0</v>
      </c>
      <c r="AC29" s="87">
        <v>0</v>
      </c>
      <c r="AD29" s="87">
        <v>0</v>
      </c>
      <c r="AE29" s="87">
        <v>0</v>
      </c>
      <c r="AF29" s="87">
        <v>0</v>
      </c>
      <c r="AG29" s="87">
        <v>0</v>
      </c>
      <c r="AH29" s="87">
        <v>0</v>
      </c>
      <c r="AI29" s="87">
        <v>0</v>
      </c>
      <c r="AJ29" s="87">
        <v>0</v>
      </c>
      <c r="AK29" s="87">
        <v>0</v>
      </c>
      <c r="AL29" s="87">
        <v>0</v>
      </c>
      <c r="AM29" s="87">
        <v>0</v>
      </c>
      <c r="AN29" s="10">
        <v>0</v>
      </c>
      <c r="AO29" s="10">
        <v>0</v>
      </c>
      <c r="AP29" s="4">
        <v>0</v>
      </c>
      <c r="AQ29" s="55"/>
      <c r="AR29" s="56" t="s">
        <v>88</v>
      </c>
      <c r="AS29" s="40"/>
      <c r="AT29" s="39"/>
      <c r="AU29" s="39"/>
      <c r="AV29" s="39"/>
    </row>
    <row r="30" spans="1:48" ht="15" customHeight="1">
      <c r="A30" s="38"/>
      <c r="B30" s="129" t="s">
        <v>7</v>
      </c>
      <c r="C30" s="125"/>
      <c r="D30" s="88">
        <v>0.4</v>
      </c>
      <c r="E30" s="88">
        <v>0.1</v>
      </c>
      <c r="F30" s="88">
        <v>0.5</v>
      </c>
      <c r="G30" s="88">
        <v>0.6</v>
      </c>
      <c r="H30" s="88">
        <v>0.2</v>
      </c>
      <c r="I30" s="88">
        <v>0.8</v>
      </c>
      <c r="J30" s="88">
        <v>0.1</v>
      </c>
      <c r="K30" s="88">
        <v>0.2</v>
      </c>
      <c r="L30" s="88">
        <v>0.3</v>
      </c>
      <c r="M30" s="88">
        <v>0.4</v>
      </c>
      <c r="N30" s="88">
        <v>0.4</v>
      </c>
      <c r="O30" s="88">
        <v>0.8</v>
      </c>
      <c r="P30" s="88">
        <v>0.5</v>
      </c>
      <c r="Q30" s="88">
        <v>0.4</v>
      </c>
      <c r="R30" s="88">
        <v>0.9</v>
      </c>
      <c r="S30" s="88">
        <v>0.4</v>
      </c>
      <c r="T30" s="88">
        <v>0.1</v>
      </c>
      <c r="U30" s="88">
        <v>0.5</v>
      </c>
      <c r="V30" s="88">
        <v>0.6</v>
      </c>
      <c r="W30" s="88">
        <v>0.3</v>
      </c>
      <c r="X30" s="88">
        <v>0.9</v>
      </c>
      <c r="Y30" s="88">
        <v>0.4</v>
      </c>
      <c r="Z30" s="88">
        <v>0.1</v>
      </c>
      <c r="AA30" s="88">
        <v>0.5</v>
      </c>
      <c r="AB30" s="88">
        <v>0.1</v>
      </c>
      <c r="AC30" s="88">
        <v>0.1</v>
      </c>
      <c r="AD30" s="88">
        <v>0.2</v>
      </c>
      <c r="AE30" s="88">
        <v>0.2</v>
      </c>
      <c r="AF30" s="88">
        <v>0.1</v>
      </c>
      <c r="AG30" s="88">
        <v>0.3</v>
      </c>
      <c r="AH30" s="88">
        <v>0.5</v>
      </c>
      <c r="AI30" s="88">
        <v>0</v>
      </c>
      <c r="AJ30" s="88">
        <v>0.5</v>
      </c>
      <c r="AK30" s="88">
        <v>0.5</v>
      </c>
      <c r="AL30" s="88">
        <v>0</v>
      </c>
      <c r="AM30" s="88">
        <v>0.5</v>
      </c>
      <c r="AN30" s="6">
        <v>4.7</v>
      </c>
      <c r="AO30" s="6">
        <v>2</v>
      </c>
      <c r="AP30" s="5">
        <v>6.7</v>
      </c>
      <c r="AQ30" s="157" t="s">
        <v>8</v>
      </c>
      <c r="AR30" s="158"/>
      <c r="AS30" s="40"/>
      <c r="AT30" s="39"/>
      <c r="AU30" s="39"/>
      <c r="AV30" s="39"/>
    </row>
    <row r="31" spans="1:48" ht="15" customHeight="1">
      <c r="A31" s="38"/>
      <c r="B31" s="141" t="s">
        <v>9</v>
      </c>
      <c r="C31" s="123"/>
      <c r="D31" s="89">
        <v>0.2</v>
      </c>
      <c r="E31" s="89">
        <v>0</v>
      </c>
      <c r="F31" s="89">
        <v>0.2</v>
      </c>
      <c r="G31" s="89">
        <v>0.6</v>
      </c>
      <c r="H31" s="89">
        <v>0</v>
      </c>
      <c r="I31" s="89">
        <v>0.6</v>
      </c>
      <c r="J31" s="89">
        <v>0.4</v>
      </c>
      <c r="K31" s="89">
        <v>0.1</v>
      </c>
      <c r="L31" s="89">
        <v>0.5</v>
      </c>
      <c r="M31" s="89">
        <v>0.7</v>
      </c>
      <c r="N31" s="89">
        <v>0</v>
      </c>
      <c r="O31" s="89">
        <v>0.7</v>
      </c>
      <c r="P31" s="89">
        <v>0.2</v>
      </c>
      <c r="Q31" s="89">
        <v>0</v>
      </c>
      <c r="R31" s="89">
        <v>0.2</v>
      </c>
      <c r="S31" s="89">
        <v>0.5</v>
      </c>
      <c r="T31" s="89">
        <v>0.1</v>
      </c>
      <c r="U31" s="89">
        <v>0.6</v>
      </c>
      <c r="V31" s="89">
        <v>0.4</v>
      </c>
      <c r="W31" s="89">
        <v>0</v>
      </c>
      <c r="X31" s="89">
        <v>0.4</v>
      </c>
      <c r="Y31" s="89">
        <v>0.5</v>
      </c>
      <c r="Z31" s="89">
        <v>0</v>
      </c>
      <c r="AA31" s="89">
        <v>0.5</v>
      </c>
      <c r="AB31" s="89">
        <v>0.1</v>
      </c>
      <c r="AC31" s="89">
        <v>0</v>
      </c>
      <c r="AD31" s="89">
        <v>0.1</v>
      </c>
      <c r="AE31" s="89">
        <v>0.1</v>
      </c>
      <c r="AF31" s="89">
        <v>0.2</v>
      </c>
      <c r="AG31" s="89">
        <v>0.3</v>
      </c>
      <c r="AH31" s="89">
        <v>0</v>
      </c>
      <c r="AI31" s="89">
        <v>0.1</v>
      </c>
      <c r="AJ31" s="89">
        <v>0.1</v>
      </c>
      <c r="AK31" s="89">
        <v>0.1</v>
      </c>
      <c r="AL31" s="89">
        <v>0</v>
      </c>
      <c r="AM31" s="89">
        <v>0.1</v>
      </c>
      <c r="AN31" s="8">
        <v>3.8</v>
      </c>
      <c r="AO31" s="8">
        <v>0.5</v>
      </c>
      <c r="AP31" s="7">
        <v>4.3</v>
      </c>
      <c r="AQ31" s="142" t="s">
        <v>10</v>
      </c>
      <c r="AR31" s="143"/>
      <c r="AS31" s="40"/>
      <c r="AT31" s="39"/>
      <c r="AU31" s="39"/>
      <c r="AV31" s="39"/>
    </row>
    <row r="32" spans="1:48" ht="9" customHeight="1">
      <c r="A32" s="38"/>
      <c r="B32" s="3"/>
      <c r="C32" s="3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1"/>
      <c r="AN32" s="9"/>
      <c r="AO32" s="9"/>
      <c r="AP32" s="9"/>
      <c r="AQ32" s="3"/>
      <c r="AR32" s="3"/>
      <c r="AS32" s="40"/>
      <c r="AT32" s="39"/>
      <c r="AU32" s="39"/>
      <c r="AV32" s="39"/>
    </row>
    <row r="33" spans="1:48" ht="15" customHeight="1">
      <c r="A33" s="126" t="s">
        <v>68</v>
      </c>
      <c r="B33" s="127"/>
      <c r="C33" s="128"/>
      <c r="D33" s="86">
        <f>D34+D37</f>
        <v>5</v>
      </c>
      <c r="E33" s="86">
        <f>E34+E37</f>
        <v>0.3</v>
      </c>
      <c r="F33" s="86">
        <f>F34+F37</f>
        <v>5.300000000000001</v>
      </c>
      <c r="G33" s="86">
        <f aca="true" t="shared" si="6" ref="G33:AM33">G34+G37</f>
        <v>4.6</v>
      </c>
      <c r="H33" s="86">
        <f t="shared" si="6"/>
        <v>0.2</v>
      </c>
      <c r="I33" s="86">
        <f t="shared" si="6"/>
        <v>4.8</v>
      </c>
      <c r="J33" s="86">
        <f t="shared" si="6"/>
        <v>2.7</v>
      </c>
      <c r="K33" s="86">
        <f t="shared" si="6"/>
        <v>0.6000000000000001</v>
      </c>
      <c r="L33" s="86">
        <f t="shared" si="6"/>
        <v>3.3000000000000003</v>
      </c>
      <c r="M33" s="86">
        <f t="shared" si="6"/>
        <v>4.9</v>
      </c>
      <c r="N33" s="86">
        <f t="shared" si="6"/>
        <v>0.4</v>
      </c>
      <c r="O33" s="86">
        <f t="shared" si="6"/>
        <v>5.300000000000001</v>
      </c>
      <c r="P33" s="86">
        <f t="shared" si="6"/>
        <v>4.8</v>
      </c>
      <c r="Q33" s="86">
        <f t="shared" si="6"/>
        <v>0.2</v>
      </c>
      <c r="R33" s="86">
        <f t="shared" si="6"/>
        <v>5</v>
      </c>
      <c r="S33" s="86">
        <f t="shared" si="6"/>
        <v>4.799999999999999</v>
      </c>
      <c r="T33" s="86">
        <f t="shared" si="6"/>
        <v>0.2</v>
      </c>
      <c r="U33" s="86">
        <f t="shared" si="6"/>
        <v>4.999999999999999</v>
      </c>
      <c r="V33" s="86">
        <f t="shared" si="6"/>
        <v>2.7</v>
      </c>
      <c r="W33" s="86">
        <f t="shared" si="6"/>
        <v>0.7</v>
      </c>
      <c r="X33" s="86">
        <f t="shared" si="6"/>
        <v>3.4</v>
      </c>
      <c r="Y33" s="86">
        <f t="shared" si="6"/>
        <v>2.5</v>
      </c>
      <c r="Z33" s="86">
        <f t="shared" si="6"/>
        <v>0.4</v>
      </c>
      <c r="AA33" s="86">
        <f t="shared" si="6"/>
        <v>2.9</v>
      </c>
      <c r="AB33" s="86">
        <f t="shared" si="6"/>
        <v>2.8</v>
      </c>
      <c r="AC33" s="86">
        <f t="shared" si="6"/>
        <v>0.3</v>
      </c>
      <c r="AD33" s="86">
        <f t="shared" si="6"/>
        <v>3.0999999999999996</v>
      </c>
      <c r="AE33" s="86">
        <f t="shared" si="6"/>
        <v>2.1</v>
      </c>
      <c r="AF33" s="86">
        <f t="shared" si="6"/>
        <v>0.3</v>
      </c>
      <c r="AG33" s="86">
        <f t="shared" si="6"/>
        <v>2.4</v>
      </c>
      <c r="AH33" s="86">
        <f t="shared" si="6"/>
        <v>5.9</v>
      </c>
      <c r="AI33" s="86">
        <f t="shared" si="6"/>
        <v>0.2</v>
      </c>
      <c r="AJ33" s="86">
        <f t="shared" si="6"/>
        <v>6.1000000000000005</v>
      </c>
      <c r="AK33" s="86">
        <f t="shared" si="6"/>
        <v>5.1</v>
      </c>
      <c r="AL33" s="86">
        <f t="shared" si="6"/>
        <v>0.3</v>
      </c>
      <c r="AM33" s="86">
        <f t="shared" si="6"/>
        <v>5.3999999999999995</v>
      </c>
      <c r="AN33" s="2">
        <f>AN34+AN37</f>
        <v>47.9</v>
      </c>
      <c r="AO33" s="2">
        <f>AO34+AO37</f>
        <v>4.1000000000000005</v>
      </c>
      <c r="AP33" s="2">
        <f>AP34+AP37</f>
        <v>52</v>
      </c>
      <c r="AQ33" s="147" t="s">
        <v>67</v>
      </c>
      <c r="AR33" s="155"/>
      <c r="AS33" s="156"/>
      <c r="AT33" s="39"/>
      <c r="AU33" s="39"/>
      <c r="AV33" s="39"/>
    </row>
    <row r="34" spans="1:48" ht="15" customHeight="1">
      <c r="A34" s="37"/>
      <c r="B34" s="130" t="s">
        <v>65</v>
      </c>
      <c r="C34" s="119"/>
      <c r="D34" s="86">
        <f>SUM(D35:D36)</f>
        <v>0.1</v>
      </c>
      <c r="E34" s="86">
        <f>SUM(E35:E36)</f>
        <v>0.3</v>
      </c>
      <c r="F34" s="86">
        <f>SUM(F35:F36)</f>
        <v>0.4</v>
      </c>
      <c r="G34" s="86">
        <f aca="true" t="shared" si="7" ref="G34:AM34">SUM(G35:G36)</f>
        <v>0</v>
      </c>
      <c r="H34" s="86">
        <f t="shared" si="7"/>
        <v>0.2</v>
      </c>
      <c r="I34" s="86">
        <f t="shared" si="7"/>
        <v>0.2</v>
      </c>
      <c r="J34" s="86">
        <f t="shared" si="7"/>
        <v>0</v>
      </c>
      <c r="K34" s="86">
        <f t="shared" si="7"/>
        <v>0.2</v>
      </c>
      <c r="L34" s="86">
        <f t="shared" si="7"/>
        <v>0.2</v>
      </c>
      <c r="M34" s="86">
        <f t="shared" si="7"/>
        <v>0</v>
      </c>
      <c r="N34" s="86">
        <f t="shared" si="7"/>
        <v>0.4</v>
      </c>
      <c r="O34" s="86">
        <f t="shared" si="7"/>
        <v>0.4</v>
      </c>
      <c r="P34" s="86">
        <f t="shared" si="7"/>
        <v>0.1</v>
      </c>
      <c r="Q34" s="86">
        <f t="shared" si="7"/>
        <v>0.2</v>
      </c>
      <c r="R34" s="86">
        <f t="shared" si="7"/>
        <v>0.3</v>
      </c>
      <c r="S34" s="86">
        <f t="shared" si="7"/>
        <v>0.1</v>
      </c>
      <c r="T34" s="86">
        <f t="shared" si="7"/>
        <v>0.2</v>
      </c>
      <c r="U34" s="86">
        <f t="shared" si="7"/>
        <v>0.3</v>
      </c>
      <c r="V34" s="86">
        <f t="shared" si="7"/>
        <v>0</v>
      </c>
      <c r="W34" s="86">
        <f t="shared" si="7"/>
        <v>0.3</v>
      </c>
      <c r="X34" s="86">
        <f t="shared" si="7"/>
        <v>0.3</v>
      </c>
      <c r="Y34" s="86">
        <f t="shared" si="7"/>
        <v>0</v>
      </c>
      <c r="Z34" s="86">
        <f t="shared" si="7"/>
        <v>0.3</v>
      </c>
      <c r="AA34" s="86">
        <f t="shared" si="7"/>
        <v>0.3</v>
      </c>
      <c r="AB34" s="86">
        <f t="shared" si="7"/>
        <v>0</v>
      </c>
      <c r="AC34" s="86">
        <f t="shared" si="7"/>
        <v>0.3</v>
      </c>
      <c r="AD34" s="86">
        <f t="shared" si="7"/>
        <v>0.3</v>
      </c>
      <c r="AE34" s="86">
        <f t="shared" si="7"/>
        <v>0</v>
      </c>
      <c r="AF34" s="86">
        <f t="shared" si="7"/>
        <v>0.3</v>
      </c>
      <c r="AG34" s="86">
        <f t="shared" si="7"/>
        <v>0.3</v>
      </c>
      <c r="AH34" s="86">
        <f t="shared" si="7"/>
        <v>0</v>
      </c>
      <c r="AI34" s="86">
        <f t="shared" si="7"/>
        <v>0.2</v>
      </c>
      <c r="AJ34" s="86">
        <f t="shared" si="7"/>
        <v>0.2</v>
      </c>
      <c r="AK34" s="86">
        <f t="shared" si="7"/>
        <v>0</v>
      </c>
      <c r="AL34" s="86">
        <f t="shared" si="7"/>
        <v>0.3</v>
      </c>
      <c r="AM34" s="86">
        <f t="shared" si="7"/>
        <v>0.3</v>
      </c>
      <c r="AN34" s="2">
        <f>SUM(AN35:AN36)</f>
        <v>0.3</v>
      </c>
      <c r="AO34" s="2">
        <f>SUM(AO35:AO36)</f>
        <v>3.2</v>
      </c>
      <c r="AP34" s="2">
        <f>SUM(AP35:AP36)</f>
        <v>3.5</v>
      </c>
      <c r="AQ34" s="115" t="s">
        <v>62</v>
      </c>
      <c r="AR34" s="116"/>
      <c r="AS34" s="57"/>
      <c r="AT34" s="39"/>
      <c r="AU34" s="39"/>
      <c r="AV34" s="39"/>
    </row>
    <row r="35" spans="1:48" ht="15" customHeight="1">
      <c r="A35" s="37"/>
      <c r="B35" s="58"/>
      <c r="C35" s="46" t="s">
        <v>21</v>
      </c>
      <c r="D35" s="87">
        <v>0.1</v>
      </c>
      <c r="E35" s="87">
        <v>0.3</v>
      </c>
      <c r="F35" s="87">
        <v>0.4</v>
      </c>
      <c r="G35" s="87">
        <v>0</v>
      </c>
      <c r="H35" s="87">
        <v>0.2</v>
      </c>
      <c r="I35" s="87">
        <v>0.2</v>
      </c>
      <c r="J35" s="87">
        <v>0</v>
      </c>
      <c r="K35" s="87">
        <v>0.2</v>
      </c>
      <c r="L35" s="87">
        <v>0.2</v>
      </c>
      <c r="M35" s="87">
        <v>0</v>
      </c>
      <c r="N35" s="87">
        <v>0.4</v>
      </c>
      <c r="O35" s="87">
        <v>0.4</v>
      </c>
      <c r="P35" s="87">
        <v>0.1</v>
      </c>
      <c r="Q35" s="87">
        <v>0.2</v>
      </c>
      <c r="R35" s="87">
        <v>0.3</v>
      </c>
      <c r="S35" s="87">
        <v>0.1</v>
      </c>
      <c r="T35" s="87">
        <v>0.2</v>
      </c>
      <c r="U35" s="87">
        <v>0.3</v>
      </c>
      <c r="V35" s="87">
        <v>0</v>
      </c>
      <c r="W35" s="87">
        <v>0.3</v>
      </c>
      <c r="X35" s="87">
        <v>0.3</v>
      </c>
      <c r="Y35" s="87">
        <v>0</v>
      </c>
      <c r="Z35" s="87">
        <v>0.3</v>
      </c>
      <c r="AA35" s="87">
        <v>0.3</v>
      </c>
      <c r="AB35" s="87">
        <v>0</v>
      </c>
      <c r="AC35" s="87">
        <v>0.3</v>
      </c>
      <c r="AD35" s="87">
        <v>0.3</v>
      </c>
      <c r="AE35" s="87">
        <v>0</v>
      </c>
      <c r="AF35" s="87">
        <v>0.3</v>
      </c>
      <c r="AG35" s="87">
        <v>0.3</v>
      </c>
      <c r="AH35" s="87">
        <v>0</v>
      </c>
      <c r="AI35" s="87">
        <v>0.2</v>
      </c>
      <c r="AJ35" s="87">
        <v>0.2</v>
      </c>
      <c r="AK35" s="87">
        <v>0</v>
      </c>
      <c r="AL35" s="87">
        <v>0.3</v>
      </c>
      <c r="AM35" s="87">
        <v>0.3</v>
      </c>
      <c r="AN35" s="10">
        <v>0.3</v>
      </c>
      <c r="AO35" s="10">
        <v>3.2</v>
      </c>
      <c r="AP35" s="4">
        <v>3.5</v>
      </c>
      <c r="AQ35" s="47" t="s">
        <v>36</v>
      </c>
      <c r="AR35" s="57"/>
      <c r="AS35" s="49"/>
      <c r="AT35" s="39"/>
      <c r="AU35" s="39"/>
      <c r="AV35" s="39"/>
    </row>
    <row r="36" spans="1:48" ht="15" customHeight="1">
      <c r="A36" s="37"/>
      <c r="B36" s="58"/>
      <c r="C36" s="50" t="s">
        <v>50</v>
      </c>
      <c r="D36" s="89">
        <v>0</v>
      </c>
      <c r="E36" s="89">
        <v>0</v>
      </c>
      <c r="F36" s="89">
        <v>0</v>
      </c>
      <c r="G36" s="89">
        <v>0</v>
      </c>
      <c r="H36" s="89">
        <v>0</v>
      </c>
      <c r="I36" s="89">
        <v>0</v>
      </c>
      <c r="J36" s="89">
        <v>0</v>
      </c>
      <c r="K36" s="89">
        <v>0</v>
      </c>
      <c r="L36" s="89">
        <v>0</v>
      </c>
      <c r="M36" s="89">
        <v>0</v>
      </c>
      <c r="N36" s="89">
        <v>0</v>
      </c>
      <c r="O36" s="89">
        <v>0</v>
      </c>
      <c r="P36" s="89">
        <v>0</v>
      </c>
      <c r="Q36" s="89">
        <v>0</v>
      </c>
      <c r="R36" s="89">
        <v>0</v>
      </c>
      <c r="S36" s="89">
        <v>0</v>
      </c>
      <c r="T36" s="89">
        <v>0</v>
      </c>
      <c r="U36" s="89">
        <v>0</v>
      </c>
      <c r="V36" s="89">
        <v>0</v>
      </c>
      <c r="W36" s="89">
        <v>0</v>
      </c>
      <c r="X36" s="89">
        <v>0</v>
      </c>
      <c r="Y36" s="89">
        <v>0</v>
      </c>
      <c r="Z36" s="89">
        <v>0</v>
      </c>
      <c r="AA36" s="89">
        <v>0</v>
      </c>
      <c r="AB36" s="89">
        <v>0</v>
      </c>
      <c r="AC36" s="89">
        <v>0</v>
      </c>
      <c r="AD36" s="89">
        <v>0</v>
      </c>
      <c r="AE36" s="89">
        <v>0</v>
      </c>
      <c r="AF36" s="89">
        <v>0</v>
      </c>
      <c r="AG36" s="89">
        <v>0</v>
      </c>
      <c r="AH36" s="89">
        <v>0</v>
      </c>
      <c r="AI36" s="89">
        <v>0</v>
      </c>
      <c r="AJ36" s="89">
        <v>0</v>
      </c>
      <c r="AK36" s="89">
        <v>0</v>
      </c>
      <c r="AL36" s="89">
        <v>0</v>
      </c>
      <c r="AM36" s="89">
        <v>0</v>
      </c>
      <c r="AN36" s="8">
        <v>0</v>
      </c>
      <c r="AO36" s="8">
        <v>0</v>
      </c>
      <c r="AP36" s="7">
        <v>0</v>
      </c>
      <c r="AQ36" s="49" t="s">
        <v>37</v>
      </c>
      <c r="AR36" s="49"/>
      <c r="AS36" s="49"/>
      <c r="AT36" s="39"/>
      <c r="AU36" s="39"/>
      <c r="AV36" s="39"/>
    </row>
    <row r="37" spans="1:48" ht="15" customHeight="1">
      <c r="A37" s="38"/>
      <c r="B37" s="129" t="s">
        <v>51</v>
      </c>
      <c r="C37" s="119"/>
      <c r="D37" s="86">
        <f>SUM(D38:D39)</f>
        <v>4.9</v>
      </c>
      <c r="E37" s="86">
        <f aca="true" t="shared" si="8" ref="E37:AM37">SUM(E38:E39)</f>
        <v>0</v>
      </c>
      <c r="F37" s="86">
        <f t="shared" si="8"/>
        <v>4.9</v>
      </c>
      <c r="G37" s="86">
        <f t="shared" si="8"/>
        <v>4.6</v>
      </c>
      <c r="H37" s="86">
        <f t="shared" si="8"/>
        <v>0</v>
      </c>
      <c r="I37" s="86">
        <f t="shared" si="8"/>
        <v>4.6</v>
      </c>
      <c r="J37" s="86">
        <f t="shared" si="8"/>
        <v>2.7</v>
      </c>
      <c r="K37" s="86">
        <f t="shared" si="8"/>
        <v>0.4</v>
      </c>
      <c r="L37" s="86">
        <f t="shared" si="8"/>
        <v>3.1</v>
      </c>
      <c r="M37" s="86">
        <f t="shared" si="8"/>
        <v>4.9</v>
      </c>
      <c r="N37" s="86">
        <f t="shared" si="8"/>
        <v>0</v>
      </c>
      <c r="O37" s="86">
        <f t="shared" si="8"/>
        <v>4.9</v>
      </c>
      <c r="P37" s="86">
        <f t="shared" si="8"/>
        <v>4.7</v>
      </c>
      <c r="Q37" s="86">
        <f t="shared" si="8"/>
        <v>0</v>
      </c>
      <c r="R37" s="86">
        <f t="shared" si="8"/>
        <v>4.7</v>
      </c>
      <c r="S37" s="86">
        <f t="shared" si="8"/>
        <v>4.699999999999999</v>
      </c>
      <c r="T37" s="86">
        <f t="shared" si="8"/>
        <v>0</v>
      </c>
      <c r="U37" s="86">
        <f t="shared" si="8"/>
        <v>4.699999999999999</v>
      </c>
      <c r="V37" s="86">
        <f t="shared" si="8"/>
        <v>2.7</v>
      </c>
      <c r="W37" s="86">
        <f t="shared" si="8"/>
        <v>0.4</v>
      </c>
      <c r="X37" s="86">
        <f t="shared" si="8"/>
        <v>3.1</v>
      </c>
      <c r="Y37" s="86">
        <f t="shared" si="8"/>
        <v>2.5</v>
      </c>
      <c r="Z37" s="86">
        <f t="shared" si="8"/>
        <v>0.1</v>
      </c>
      <c r="AA37" s="86">
        <f t="shared" si="8"/>
        <v>2.6</v>
      </c>
      <c r="AB37" s="86">
        <f t="shared" si="8"/>
        <v>2.8</v>
      </c>
      <c r="AC37" s="86">
        <f t="shared" si="8"/>
        <v>0</v>
      </c>
      <c r="AD37" s="86">
        <f t="shared" si="8"/>
        <v>2.8</v>
      </c>
      <c r="AE37" s="86">
        <f t="shared" si="8"/>
        <v>2.1</v>
      </c>
      <c r="AF37" s="86">
        <f t="shared" si="8"/>
        <v>0</v>
      </c>
      <c r="AG37" s="86">
        <f t="shared" si="8"/>
        <v>2.1</v>
      </c>
      <c r="AH37" s="86">
        <f t="shared" si="8"/>
        <v>5.9</v>
      </c>
      <c r="AI37" s="86">
        <f t="shared" si="8"/>
        <v>0</v>
      </c>
      <c r="AJ37" s="86">
        <f t="shared" si="8"/>
        <v>5.9</v>
      </c>
      <c r="AK37" s="86">
        <f t="shared" si="8"/>
        <v>5.1</v>
      </c>
      <c r="AL37" s="86">
        <f t="shared" si="8"/>
        <v>0</v>
      </c>
      <c r="AM37" s="86">
        <f t="shared" si="8"/>
        <v>5.1</v>
      </c>
      <c r="AN37" s="2">
        <f>SUM(AN38:AN39)</f>
        <v>47.6</v>
      </c>
      <c r="AO37" s="2">
        <f>SUM(AO38:AO39)</f>
        <v>0.9</v>
      </c>
      <c r="AP37" s="2">
        <f>SUM(AP38:AP39)</f>
        <v>48.5</v>
      </c>
      <c r="AQ37" s="51" t="s">
        <v>56</v>
      </c>
      <c r="AR37" s="59"/>
      <c r="AS37" s="60"/>
      <c r="AT37" s="39"/>
      <c r="AU37" s="39"/>
      <c r="AV37" s="39"/>
    </row>
    <row r="38" spans="1:48" ht="15" customHeight="1">
      <c r="A38" s="37"/>
      <c r="B38" s="58"/>
      <c r="C38" s="46" t="s">
        <v>22</v>
      </c>
      <c r="D38" s="87">
        <v>4.4</v>
      </c>
      <c r="E38" s="87">
        <v>0</v>
      </c>
      <c r="F38" s="87">
        <v>4.4</v>
      </c>
      <c r="G38" s="87">
        <v>4.1</v>
      </c>
      <c r="H38" s="87">
        <v>0</v>
      </c>
      <c r="I38" s="87">
        <v>4.1</v>
      </c>
      <c r="J38" s="87">
        <v>2.7</v>
      </c>
      <c r="K38" s="87">
        <v>0.4</v>
      </c>
      <c r="L38" s="87">
        <v>3.1</v>
      </c>
      <c r="M38" s="87">
        <v>4.9</v>
      </c>
      <c r="N38" s="87">
        <v>0</v>
      </c>
      <c r="O38" s="87">
        <v>4.9</v>
      </c>
      <c r="P38" s="87">
        <v>4.7</v>
      </c>
      <c r="Q38" s="87">
        <v>0</v>
      </c>
      <c r="R38" s="87">
        <v>4.7</v>
      </c>
      <c r="S38" s="87">
        <v>4.6</v>
      </c>
      <c r="T38" s="87">
        <v>0</v>
      </c>
      <c r="U38" s="87">
        <v>4.6</v>
      </c>
      <c r="V38" s="87">
        <v>2.7</v>
      </c>
      <c r="W38" s="87">
        <v>0.4</v>
      </c>
      <c r="X38" s="87">
        <v>3.1</v>
      </c>
      <c r="Y38" s="87">
        <v>2.5</v>
      </c>
      <c r="Z38" s="87">
        <v>0.1</v>
      </c>
      <c r="AA38" s="87">
        <v>2.6</v>
      </c>
      <c r="AB38" s="87">
        <v>2.8</v>
      </c>
      <c r="AC38" s="87">
        <v>0</v>
      </c>
      <c r="AD38" s="87">
        <v>2.8</v>
      </c>
      <c r="AE38" s="87">
        <v>2.1</v>
      </c>
      <c r="AF38" s="87">
        <v>0</v>
      </c>
      <c r="AG38" s="87">
        <v>2.1</v>
      </c>
      <c r="AH38" s="87">
        <v>4.9</v>
      </c>
      <c r="AI38" s="87">
        <v>0</v>
      </c>
      <c r="AJ38" s="87">
        <v>4.9</v>
      </c>
      <c r="AK38" s="87">
        <v>5.1</v>
      </c>
      <c r="AL38" s="87">
        <v>0</v>
      </c>
      <c r="AM38" s="87">
        <v>5.1</v>
      </c>
      <c r="AN38" s="10">
        <v>45.5</v>
      </c>
      <c r="AO38" s="10">
        <v>0.9</v>
      </c>
      <c r="AP38" s="4">
        <v>46.4</v>
      </c>
      <c r="AQ38" s="49" t="s">
        <v>23</v>
      </c>
      <c r="AR38" s="57"/>
      <c r="AS38" s="57"/>
      <c r="AT38" s="39"/>
      <c r="AU38" s="39"/>
      <c r="AV38" s="39"/>
    </row>
    <row r="39" spans="1:48" ht="15" customHeight="1">
      <c r="A39" s="37"/>
      <c r="B39" s="61"/>
      <c r="C39" s="50" t="s">
        <v>24</v>
      </c>
      <c r="D39" s="89">
        <v>0.5</v>
      </c>
      <c r="E39" s="89">
        <v>0</v>
      </c>
      <c r="F39" s="89">
        <v>0.5</v>
      </c>
      <c r="G39" s="89">
        <v>0.5</v>
      </c>
      <c r="H39" s="89">
        <v>0</v>
      </c>
      <c r="I39" s="89">
        <v>0.5</v>
      </c>
      <c r="J39" s="89">
        <v>0</v>
      </c>
      <c r="K39" s="89">
        <v>0</v>
      </c>
      <c r="L39" s="89">
        <v>0</v>
      </c>
      <c r="M39" s="89">
        <v>0</v>
      </c>
      <c r="N39" s="89">
        <v>0</v>
      </c>
      <c r="O39" s="89">
        <v>0</v>
      </c>
      <c r="P39" s="89">
        <v>0</v>
      </c>
      <c r="Q39" s="89">
        <v>0</v>
      </c>
      <c r="R39" s="89">
        <v>0</v>
      </c>
      <c r="S39" s="89">
        <v>0.1</v>
      </c>
      <c r="T39" s="89">
        <v>0</v>
      </c>
      <c r="U39" s="89">
        <v>0.1</v>
      </c>
      <c r="V39" s="89">
        <v>0</v>
      </c>
      <c r="W39" s="89">
        <v>0</v>
      </c>
      <c r="X39" s="89">
        <v>0</v>
      </c>
      <c r="Y39" s="89">
        <v>0</v>
      </c>
      <c r="Z39" s="89">
        <v>0</v>
      </c>
      <c r="AA39" s="89">
        <v>0</v>
      </c>
      <c r="AB39" s="89">
        <v>0</v>
      </c>
      <c r="AC39" s="89">
        <v>0</v>
      </c>
      <c r="AD39" s="89">
        <v>0</v>
      </c>
      <c r="AE39" s="89">
        <v>0</v>
      </c>
      <c r="AF39" s="89">
        <v>0</v>
      </c>
      <c r="AG39" s="89">
        <v>0</v>
      </c>
      <c r="AH39" s="89">
        <v>1</v>
      </c>
      <c r="AI39" s="89">
        <v>0</v>
      </c>
      <c r="AJ39" s="89">
        <v>1</v>
      </c>
      <c r="AK39" s="89">
        <v>0</v>
      </c>
      <c r="AL39" s="89">
        <v>0</v>
      </c>
      <c r="AM39" s="89">
        <v>0</v>
      </c>
      <c r="AN39" s="8">
        <v>2.1</v>
      </c>
      <c r="AO39" s="8">
        <v>0</v>
      </c>
      <c r="AP39" s="7">
        <v>2.1</v>
      </c>
      <c r="AQ39" s="52" t="s">
        <v>25</v>
      </c>
      <c r="AR39" s="62"/>
      <c r="AS39" s="57"/>
      <c r="AT39" s="39"/>
      <c r="AU39" s="39"/>
      <c r="AV39" s="39"/>
    </row>
    <row r="40" spans="1:48" ht="9" customHeight="1">
      <c r="A40" s="38"/>
      <c r="B40" s="3"/>
      <c r="C40" s="3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  <c r="AN40" s="9"/>
      <c r="AO40" s="9"/>
      <c r="AP40" s="9"/>
      <c r="AQ40" s="3"/>
      <c r="AR40" s="3"/>
      <c r="AS40" s="40"/>
      <c r="AT40" s="39"/>
      <c r="AU40" s="39"/>
      <c r="AV40" s="39"/>
    </row>
    <row r="41" spans="1:48" ht="15" customHeight="1">
      <c r="A41" s="126" t="s">
        <v>29</v>
      </c>
      <c r="B41" s="127"/>
      <c r="C41" s="128"/>
      <c r="D41" s="86">
        <f>SUM(D42:D43)</f>
        <v>0.3</v>
      </c>
      <c r="E41" s="86">
        <f aca="true" t="shared" si="9" ref="E41:AM41">SUM(E42:E43)</f>
        <v>0.3</v>
      </c>
      <c r="F41" s="86">
        <f t="shared" si="9"/>
        <v>0.6</v>
      </c>
      <c r="G41" s="86">
        <f t="shared" si="9"/>
        <v>0.4</v>
      </c>
      <c r="H41" s="86">
        <f t="shared" si="9"/>
        <v>-0.4</v>
      </c>
      <c r="I41" s="86">
        <f t="shared" si="9"/>
        <v>0</v>
      </c>
      <c r="J41" s="86">
        <f t="shared" si="9"/>
        <v>0.7999999999999999</v>
      </c>
      <c r="K41" s="86">
        <f t="shared" si="9"/>
        <v>-0.2</v>
      </c>
      <c r="L41" s="86">
        <f t="shared" si="9"/>
        <v>0.6</v>
      </c>
      <c r="M41" s="86">
        <f t="shared" si="9"/>
        <v>0</v>
      </c>
      <c r="N41" s="86">
        <f t="shared" si="9"/>
        <v>-0.1</v>
      </c>
      <c r="O41" s="86">
        <f t="shared" si="9"/>
        <v>-0.1</v>
      </c>
      <c r="P41" s="86">
        <f t="shared" si="9"/>
        <v>0.9</v>
      </c>
      <c r="Q41" s="86">
        <f t="shared" si="9"/>
        <v>0.7</v>
      </c>
      <c r="R41" s="86">
        <f t="shared" si="9"/>
        <v>1.6</v>
      </c>
      <c r="S41" s="86">
        <f t="shared" si="9"/>
        <v>-0.7999999999999999</v>
      </c>
      <c r="T41" s="86">
        <f t="shared" si="9"/>
        <v>0.1</v>
      </c>
      <c r="U41" s="86">
        <f t="shared" si="9"/>
        <v>-0.7</v>
      </c>
      <c r="V41" s="86">
        <f t="shared" si="9"/>
        <v>-0.3</v>
      </c>
      <c r="W41" s="86">
        <f t="shared" si="9"/>
        <v>0</v>
      </c>
      <c r="X41" s="86">
        <f t="shared" si="9"/>
        <v>-0.3</v>
      </c>
      <c r="Y41" s="86">
        <f t="shared" si="9"/>
        <v>0.19999999999999998</v>
      </c>
      <c r="Z41" s="86">
        <f t="shared" si="9"/>
        <v>0</v>
      </c>
      <c r="AA41" s="86">
        <f t="shared" si="9"/>
        <v>0.19999999999999998</v>
      </c>
      <c r="AB41" s="86">
        <f t="shared" si="9"/>
        <v>-0.3</v>
      </c>
      <c r="AC41" s="86">
        <f t="shared" si="9"/>
        <v>-0.3</v>
      </c>
      <c r="AD41" s="86">
        <f t="shared" si="9"/>
        <v>-0.6</v>
      </c>
      <c r="AE41" s="86">
        <f t="shared" si="9"/>
        <v>0</v>
      </c>
      <c r="AF41" s="86">
        <f t="shared" si="9"/>
        <v>0</v>
      </c>
      <c r="AG41" s="86">
        <f t="shared" si="9"/>
        <v>0</v>
      </c>
      <c r="AH41" s="86">
        <f t="shared" si="9"/>
        <v>-2.5</v>
      </c>
      <c r="AI41" s="86">
        <f t="shared" si="9"/>
        <v>-0.1</v>
      </c>
      <c r="AJ41" s="86">
        <f t="shared" si="9"/>
        <v>-2.5999999999999996</v>
      </c>
      <c r="AK41" s="86">
        <f t="shared" si="9"/>
        <v>1.2000000000000002</v>
      </c>
      <c r="AL41" s="86">
        <f t="shared" si="9"/>
        <v>0.1</v>
      </c>
      <c r="AM41" s="86">
        <f t="shared" si="9"/>
        <v>1.3</v>
      </c>
      <c r="AN41" s="2">
        <f>SUM(AN42:AN43)</f>
        <v>-0.10000000000000009</v>
      </c>
      <c r="AO41" s="2">
        <f>SUM(AO42:AO43)</f>
        <v>0.09999999999999992</v>
      </c>
      <c r="AP41" s="2">
        <f>SUM(AP42:AP43)</f>
        <v>0</v>
      </c>
      <c r="AQ41" s="112" t="s">
        <v>11</v>
      </c>
      <c r="AR41" s="113"/>
      <c r="AS41" s="114"/>
      <c r="AT41" s="39"/>
      <c r="AU41" s="39"/>
      <c r="AV41" s="39"/>
    </row>
    <row r="42" spans="1:48" ht="15" customHeight="1">
      <c r="A42" s="38"/>
      <c r="B42" s="130" t="s">
        <v>52</v>
      </c>
      <c r="C42" s="131"/>
      <c r="D42" s="87">
        <v>0</v>
      </c>
      <c r="E42" s="87">
        <v>0</v>
      </c>
      <c r="F42" s="87">
        <v>0</v>
      </c>
      <c r="G42" s="87">
        <v>0</v>
      </c>
      <c r="H42" s="87">
        <v>0</v>
      </c>
      <c r="I42" s="87">
        <v>0</v>
      </c>
      <c r="J42" s="87">
        <v>0.1</v>
      </c>
      <c r="K42" s="87">
        <v>0</v>
      </c>
      <c r="L42" s="87">
        <v>0.1</v>
      </c>
      <c r="M42" s="87">
        <v>-0.1</v>
      </c>
      <c r="N42" s="87">
        <v>-0.1</v>
      </c>
      <c r="O42" s="87">
        <v>-0.2</v>
      </c>
      <c r="P42" s="87">
        <v>0.1</v>
      </c>
      <c r="Q42" s="87">
        <v>0</v>
      </c>
      <c r="R42" s="87">
        <v>0.1</v>
      </c>
      <c r="S42" s="87">
        <v>-0.1</v>
      </c>
      <c r="T42" s="87">
        <v>0.1</v>
      </c>
      <c r="U42" s="87">
        <v>0</v>
      </c>
      <c r="V42" s="87">
        <v>0</v>
      </c>
      <c r="W42" s="87">
        <v>0</v>
      </c>
      <c r="X42" s="87">
        <v>0</v>
      </c>
      <c r="Y42" s="87">
        <v>-0.1</v>
      </c>
      <c r="Z42" s="87">
        <v>0.2</v>
      </c>
      <c r="AA42" s="87">
        <v>0.1</v>
      </c>
      <c r="AB42" s="87">
        <v>-0.5</v>
      </c>
      <c r="AC42" s="87">
        <v>0</v>
      </c>
      <c r="AD42" s="87">
        <v>-0.5</v>
      </c>
      <c r="AE42" s="87">
        <v>-0.3</v>
      </c>
      <c r="AF42" s="87">
        <v>0.2</v>
      </c>
      <c r="AG42" s="87">
        <v>-0.1</v>
      </c>
      <c r="AH42" s="87">
        <v>-0.6</v>
      </c>
      <c r="AI42" s="87">
        <v>-0.1</v>
      </c>
      <c r="AJ42" s="87">
        <v>-0.7</v>
      </c>
      <c r="AK42" s="87">
        <v>0.1</v>
      </c>
      <c r="AL42" s="87">
        <v>0.1</v>
      </c>
      <c r="AM42" s="92">
        <v>0.2</v>
      </c>
      <c r="AN42" s="10">
        <f aca="true" t="shared" si="10" ref="AN42:AP43">SUM(D42+G42+J42+M42+P42+S42+V42+Y42+AB42+AE42+AH42+AK42)</f>
        <v>-1.4</v>
      </c>
      <c r="AO42" s="10">
        <f t="shared" si="10"/>
        <v>0.4</v>
      </c>
      <c r="AP42" s="10">
        <f t="shared" si="10"/>
        <v>-1</v>
      </c>
      <c r="AQ42" s="115" t="s">
        <v>53</v>
      </c>
      <c r="AR42" s="116"/>
      <c r="AS42" s="40"/>
      <c r="AT42" s="39"/>
      <c r="AU42" s="39"/>
      <c r="AV42" s="39"/>
    </row>
    <row r="43" spans="1:48" ht="15" customHeight="1">
      <c r="A43" s="38"/>
      <c r="B43" s="141" t="s">
        <v>147</v>
      </c>
      <c r="C43" s="123"/>
      <c r="D43" s="102">
        <v>0.3</v>
      </c>
      <c r="E43" s="89">
        <v>0.3</v>
      </c>
      <c r="F43" s="89">
        <f>SUM(D43:E43)</f>
        <v>0.6</v>
      </c>
      <c r="G43" s="102">
        <v>0.4</v>
      </c>
      <c r="H43" s="89">
        <v>-0.4</v>
      </c>
      <c r="I43" s="89">
        <f>SUM(G43:H43)</f>
        <v>0</v>
      </c>
      <c r="J43" s="102">
        <v>0.7</v>
      </c>
      <c r="K43" s="89">
        <v>-0.2</v>
      </c>
      <c r="L43" s="89">
        <f>SUM(J43:K43)</f>
        <v>0.49999999999999994</v>
      </c>
      <c r="M43" s="102">
        <v>0.1</v>
      </c>
      <c r="N43" s="89">
        <v>0</v>
      </c>
      <c r="O43" s="89">
        <f>SUM(M43:N43)</f>
        <v>0.1</v>
      </c>
      <c r="P43" s="102">
        <v>0.8</v>
      </c>
      <c r="Q43" s="89">
        <v>0.7</v>
      </c>
      <c r="R43" s="89">
        <f>SUM(P43:Q43)</f>
        <v>1.5</v>
      </c>
      <c r="S43" s="102">
        <v>-0.7</v>
      </c>
      <c r="T43" s="89">
        <v>0</v>
      </c>
      <c r="U43" s="89">
        <f>SUM(S43:T43)</f>
        <v>-0.7</v>
      </c>
      <c r="V43" s="102">
        <v>-0.3</v>
      </c>
      <c r="W43" s="89">
        <v>0</v>
      </c>
      <c r="X43" s="89">
        <f>SUM(V43:W43)</f>
        <v>-0.3</v>
      </c>
      <c r="Y43" s="102">
        <v>0.3</v>
      </c>
      <c r="Z43" s="89">
        <v>-0.2</v>
      </c>
      <c r="AA43" s="89">
        <f>SUM(Y43:Z43)</f>
        <v>0.09999999999999998</v>
      </c>
      <c r="AB43" s="102">
        <v>0.2</v>
      </c>
      <c r="AC43" s="89">
        <v>-0.3</v>
      </c>
      <c r="AD43" s="89">
        <f>SUM(AB43:AC43)</f>
        <v>-0.09999999999999998</v>
      </c>
      <c r="AE43" s="102">
        <v>0.3</v>
      </c>
      <c r="AF43" s="89">
        <v>-0.2</v>
      </c>
      <c r="AG43" s="89">
        <f>SUM(AE43:AF43)</f>
        <v>0.09999999999999998</v>
      </c>
      <c r="AH43" s="102">
        <v>-1.9</v>
      </c>
      <c r="AI43" s="89">
        <v>0</v>
      </c>
      <c r="AJ43" s="89">
        <f>SUM(AH43:AI43)</f>
        <v>-1.9</v>
      </c>
      <c r="AK43" s="102">
        <v>1.1</v>
      </c>
      <c r="AL43" s="89">
        <v>0</v>
      </c>
      <c r="AM43" s="93">
        <f>SUM(AK43:AL43)</f>
        <v>1.1</v>
      </c>
      <c r="AN43" s="105">
        <f t="shared" si="10"/>
        <v>1.2999999999999998</v>
      </c>
      <c r="AO43" s="8">
        <f t="shared" si="10"/>
        <v>-0.3000000000000001</v>
      </c>
      <c r="AP43" s="8">
        <f t="shared" si="10"/>
        <v>1</v>
      </c>
      <c r="AQ43" s="142" t="s">
        <v>61</v>
      </c>
      <c r="AR43" s="143"/>
      <c r="AS43" s="40"/>
      <c r="AT43" s="39"/>
      <c r="AU43" s="39"/>
      <c r="AV43" s="39"/>
    </row>
    <row r="44" spans="1:48" ht="9" customHeight="1">
      <c r="A44" s="38"/>
      <c r="B44" s="63"/>
      <c r="C44" s="63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2"/>
      <c r="AO44" s="12"/>
      <c r="AP44" s="11"/>
      <c r="AQ44" s="64"/>
      <c r="AR44" s="64"/>
      <c r="AS44" s="40"/>
      <c r="AT44" s="39"/>
      <c r="AU44" s="39"/>
      <c r="AV44" s="39"/>
    </row>
    <row r="45" spans="1:48" ht="15" customHeight="1">
      <c r="A45" s="108"/>
      <c r="B45" s="109"/>
      <c r="C45" s="148"/>
      <c r="D45" s="117" t="s">
        <v>131</v>
      </c>
      <c r="E45" s="107"/>
      <c r="F45" s="107"/>
      <c r="G45" s="107" t="s">
        <v>130</v>
      </c>
      <c r="H45" s="107"/>
      <c r="I45" s="107"/>
      <c r="J45" s="117" t="s">
        <v>129</v>
      </c>
      <c r="K45" s="107"/>
      <c r="L45" s="107"/>
      <c r="M45" s="117" t="s">
        <v>128</v>
      </c>
      <c r="N45" s="107"/>
      <c r="O45" s="107"/>
      <c r="P45" s="117" t="s">
        <v>127</v>
      </c>
      <c r="Q45" s="107"/>
      <c r="R45" s="107"/>
      <c r="S45" s="117" t="s">
        <v>126</v>
      </c>
      <c r="T45" s="107"/>
      <c r="U45" s="107"/>
      <c r="V45" s="117" t="s">
        <v>125</v>
      </c>
      <c r="W45" s="107"/>
      <c r="X45" s="107"/>
      <c r="Y45" s="117" t="s">
        <v>124</v>
      </c>
      <c r="Z45" s="107"/>
      <c r="AA45" s="107"/>
      <c r="AB45" s="117" t="s">
        <v>123</v>
      </c>
      <c r="AC45" s="107"/>
      <c r="AD45" s="107"/>
      <c r="AE45" s="117" t="s">
        <v>122</v>
      </c>
      <c r="AF45" s="107"/>
      <c r="AG45" s="107"/>
      <c r="AH45" s="117" t="s">
        <v>121</v>
      </c>
      <c r="AI45" s="107"/>
      <c r="AJ45" s="107"/>
      <c r="AK45" s="117" t="s">
        <v>120</v>
      </c>
      <c r="AL45" s="107"/>
      <c r="AM45" s="107"/>
      <c r="AN45" s="117" t="s">
        <v>120</v>
      </c>
      <c r="AO45" s="107"/>
      <c r="AP45" s="107"/>
      <c r="AQ45" s="108"/>
      <c r="AR45" s="109"/>
      <c r="AS45" s="148"/>
      <c r="AT45" s="39"/>
      <c r="AU45" s="39"/>
      <c r="AV45" s="39"/>
    </row>
    <row r="46" spans="1:48" ht="12.75" customHeight="1">
      <c r="A46" s="149" t="s">
        <v>30</v>
      </c>
      <c r="B46" s="150"/>
      <c r="C46" s="151"/>
      <c r="D46" s="7">
        <f>SUM(D11+D13-D17-D33-D41)</f>
        <v>47.7</v>
      </c>
      <c r="E46" s="7">
        <f aca="true" t="shared" si="11" ref="E46:AM46">SUM(E11+E13-E17-E33-E41)</f>
        <v>19.399999999999995</v>
      </c>
      <c r="F46" s="7">
        <f t="shared" si="11"/>
        <v>67.10000000000001</v>
      </c>
      <c r="G46" s="7">
        <f t="shared" si="11"/>
        <v>82.1</v>
      </c>
      <c r="H46" s="7">
        <f t="shared" si="11"/>
        <v>26.799999999999994</v>
      </c>
      <c r="I46" s="7">
        <f t="shared" si="11"/>
        <v>108.89999999999999</v>
      </c>
      <c r="J46" s="7">
        <f t="shared" si="11"/>
        <v>142.9</v>
      </c>
      <c r="K46" s="7">
        <f t="shared" si="11"/>
        <v>43.099999999999994</v>
      </c>
      <c r="L46" s="7">
        <f>SUM(L11+L13-L17-L33-L41)</f>
        <v>186</v>
      </c>
      <c r="M46" s="7">
        <f t="shared" si="11"/>
        <v>167.9</v>
      </c>
      <c r="N46" s="7">
        <f t="shared" si="11"/>
        <v>62.9</v>
      </c>
      <c r="O46" s="7">
        <f t="shared" si="11"/>
        <v>230.79999999999998</v>
      </c>
      <c r="P46" s="7">
        <f t="shared" si="11"/>
        <v>153.3</v>
      </c>
      <c r="Q46" s="7">
        <f t="shared" si="11"/>
        <v>64.99999999999999</v>
      </c>
      <c r="R46" s="7">
        <f t="shared" si="11"/>
        <v>218.29999999999998</v>
      </c>
      <c r="S46" s="7">
        <f t="shared" si="11"/>
        <v>135.5</v>
      </c>
      <c r="T46" s="7">
        <f t="shared" si="11"/>
        <v>63.29999999999999</v>
      </c>
      <c r="U46" s="7">
        <f t="shared" si="11"/>
        <v>198.79999999999998</v>
      </c>
      <c r="V46" s="7">
        <f t="shared" si="11"/>
        <v>122.79999999999998</v>
      </c>
      <c r="W46" s="7">
        <f t="shared" si="11"/>
        <v>59.39999999999999</v>
      </c>
      <c r="X46" s="7">
        <f t="shared" si="11"/>
        <v>182.2</v>
      </c>
      <c r="Y46" s="7">
        <f t="shared" si="11"/>
        <v>105.69999999999997</v>
      </c>
      <c r="Z46" s="7">
        <f t="shared" si="11"/>
        <v>57.09999999999999</v>
      </c>
      <c r="AA46" s="7">
        <f t="shared" si="11"/>
        <v>162.8</v>
      </c>
      <c r="AB46" s="7">
        <f t="shared" si="11"/>
        <v>93.49999999999997</v>
      </c>
      <c r="AC46" s="7">
        <f t="shared" si="11"/>
        <v>50.79999999999999</v>
      </c>
      <c r="AD46" s="7">
        <f t="shared" si="11"/>
        <v>144.3</v>
      </c>
      <c r="AE46" s="7">
        <f t="shared" si="11"/>
        <v>83.79999999999998</v>
      </c>
      <c r="AF46" s="7">
        <f t="shared" si="11"/>
        <v>46.8</v>
      </c>
      <c r="AG46" s="7">
        <f t="shared" si="11"/>
        <v>130.6</v>
      </c>
      <c r="AH46" s="7">
        <f t="shared" si="11"/>
        <v>69.79999999999997</v>
      </c>
      <c r="AI46" s="7">
        <f t="shared" si="11"/>
        <v>42.599999999999994</v>
      </c>
      <c r="AJ46" s="7">
        <f t="shared" si="11"/>
        <v>112.39999999999999</v>
      </c>
      <c r="AK46" s="7">
        <f t="shared" si="11"/>
        <v>50.19999999999997</v>
      </c>
      <c r="AL46" s="7">
        <f t="shared" si="11"/>
        <v>40.5</v>
      </c>
      <c r="AM46" s="7">
        <f t="shared" si="11"/>
        <v>90.69999999999997</v>
      </c>
      <c r="AN46" s="7">
        <f>SUM(AN11+AN13-AN17-AN33-AN41)</f>
        <v>50.2</v>
      </c>
      <c r="AO46" s="7">
        <f>SUM(AO11+AO13-AO17-AO33-AO41)</f>
        <v>40.49999999999999</v>
      </c>
      <c r="AP46" s="7">
        <f>SUM(AP11+AP13-AP17-AP33-AP41)</f>
        <v>90.69999999999996</v>
      </c>
      <c r="AQ46" s="152" t="s">
        <v>12</v>
      </c>
      <c r="AR46" s="153"/>
      <c r="AS46" s="154"/>
      <c r="AT46" s="39"/>
      <c r="AU46" s="39"/>
      <c r="AV46" s="39"/>
    </row>
    <row r="47" spans="1:48" ht="9" customHeight="1">
      <c r="A47" s="65"/>
      <c r="B47" s="66"/>
      <c r="C47" s="66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6"/>
      <c r="AR47" s="66"/>
      <c r="AS47" s="68"/>
      <c r="AT47" s="39"/>
      <c r="AU47" s="39"/>
      <c r="AV47" s="39"/>
    </row>
    <row r="48" spans="1:48" ht="15" customHeight="1">
      <c r="A48" s="126" t="s">
        <v>69</v>
      </c>
      <c r="B48" s="127"/>
      <c r="C48" s="128"/>
      <c r="D48" s="2">
        <f>SUM(D49:D50)</f>
        <v>47.7</v>
      </c>
      <c r="E48" s="2">
        <f aca="true" t="shared" si="12" ref="E48:AM48">SUM(E49:E50)</f>
        <v>19.4</v>
      </c>
      <c r="F48" s="2">
        <f>SUM(D48:E48)</f>
        <v>67.1</v>
      </c>
      <c r="G48" s="2">
        <f t="shared" si="12"/>
        <v>82.1</v>
      </c>
      <c r="H48" s="2">
        <f t="shared" si="12"/>
        <v>26.8</v>
      </c>
      <c r="I48" s="2">
        <f>SUM(G48:H48)</f>
        <v>108.89999999999999</v>
      </c>
      <c r="J48" s="2">
        <f t="shared" si="12"/>
        <v>142.9</v>
      </c>
      <c r="K48" s="2">
        <f t="shared" si="12"/>
        <v>43.099999999999994</v>
      </c>
      <c r="L48" s="2">
        <f>SUM(J48:K48)</f>
        <v>186</v>
      </c>
      <c r="M48" s="2">
        <f t="shared" si="12"/>
        <v>167.9</v>
      </c>
      <c r="N48" s="2">
        <f t="shared" si="12"/>
        <v>62.9</v>
      </c>
      <c r="O48" s="2">
        <f t="shared" si="12"/>
        <v>230.8</v>
      </c>
      <c r="P48" s="2">
        <f t="shared" si="12"/>
        <v>153.3</v>
      </c>
      <c r="Q48" s="2">
        <f t="shared" si="12"/>
        <v>65</v>
      </c>
      <c r="R48" s="2">
        <f t="shared" si="12"/>
        <v>218.3</v>
      </c>
      <c r="S48" s="2">
        <f t="shared" si="12"/>
        <v>135.5</v>
      </c>
      <c r="T48" s="2">
        <f t="shared" si="12"/>
        <v>63.3</v>
      </c>
      <c r="U48" s="2">
        <f t="shared" si="12"/>
        <v>198.8</v>
      </c>
      <c r="V48" s="2">
        <f t="shared" si="12"/>
        <v>122.80000000000001</v>
      </c>
      <c r="W48" s="2">
        <f t="shared" si="12"/>
        <v>59.4</v>
      </c>
      <c r="X48" s="2">
        <f t="shared" si="12"/>
        <v>182.2</v>
      </c>
      <c r="Y48" s="2">
        <f t="shared" si="12"/>
        <v>105.69999999999999</v>
      </c>
      <c r="Z48" s="2">
        <f t="shared" si="12"/>
        <v>57.1</v>
      </c>
      <c r="AA48" s="2">
        <f t="shared" si="12"/>
        <v>162.8</v>
      </c>
      <c r="AB48" s="2">
        <f t="shared" si="12"/>
        <v>93.5</v>
      </c>
      <c r="AC48" s="2">
        <f t="shared" si="12"/>
        <v>50.8</v>
      </c>
      <c r="AD48" s="2">
        <f t="shared" si="12"/>
        <v>144.3</v>
      </c>
      <c r="AE48" s="2">
        <f t="shared" si="12"/>
        <v>83.80000000000001</v>
      </c>
      <c r="AF48" s="2">
        <f t="shared" si="12"/>
        <v>46.8</v>
      </c>
      <c r="AG48" s="2">
        <f t="shared" si="12"/>
        <v>130.6</v>
      </c>
      <c r="AH48" s="2">
        <f t="shared" si="12"/>
        <v>69.80000000000001</v>
      </c>
      <c r="AI48" s="2">
        <f t="shared" si="12"/>
        <v>42.6</v>
      </c>
      <c r="AJ48" s="2">
        <f t="shared" si="12"/>
        <v>112.4</v>
      </c>
      <c r="AK48" s="2">
        <f t="shared" si="12"/>
        <v>50.2</v>
      </c>
      <c r="AL48" s="2">
        <f t="shared" si="12"/>
        <v>40.5</v>
      </c>
      <c r="AM48" s="2">
        <f t="shared" si="12"/>
        <v>90.69999999999999</v>
      </c>
      <c r="AN48" s="2">
        <f>SUM(AN49:AN50)</f>
        <v>50.2</v>
      </c>
      <c r="AO48" s="2">
        <f>SUM(AO49:AO50)</f>
        <v>40.5</v>
      </c>
      <c r="AP48" s="2">
        <f>SUM(AP49:AP50)</f>
        <v>90.69999999999999</v>
      </c>
      <c r="AQ48" s="112" t="s">
        <v>66</v>
      </c>
      <c r="AR48" s="113"/>
      <c r="AS48" s="114"/>
      <c r="AT48" s="39"/>
      <c r="AU48" s="39"/>
      <c r="AV48" s="39"/>
    </row>
    <row r="49" spans="1:48" ht="15" customHeight="1">
      <c r="A49" s="38"/>
      <c r="B49" s="130" t="s">
        <v>83</v>
      </c>
      <c r="C49" s="131"/>
      <c r="D49" s="4">
        <v>35.2</v>
      </c>
      <c r="E49" s="4">
        <v>8.3</v>
      </c>
      <c r="F49" s="4">
        <f>SUM(D49:E49)</f>
        <v>43.5</v>
      </c>
      <c r="G49" s="87">
        <v>59.3</v>
      </c>
      <c r="H49" s="87">
        <v>17.3</v>
      </c>
      <c r="I49" s="87">
        <f>SUM(G49:H49)</f>
        <v>76.6</v>
      </c>
      <c r="J49" s="87">
        <v>90.3</v>
      </c>
      <c r="K49" s="87">
        <v>33.9</v>
      </c>
      <c r="L49" s="87">
        <f>SUM(J49:K49)</f>
        <v>124.19999999999999</v>
      </c>
      <c r="M49" s="87">
        <v>112.8</v>
      </c>
      <c r="N49" s="87">
        <v>53.3</v>
      </c>
      <c r="O49" s="87">
        <f>SUM(M49:N49)</f>
        <v>166.1</v>
      </c>
      <c r="P49" s="87">
        <v>103.1</v>
      </c>
      <c r="Q49" s="87">
        <v>55.9</v>
      </c>
      <c r="R49" s="87">
        <f>SUM(P49:Q49)</f>
        <v>159</v>
      </c>
      <c r="S49" s="87">
        <v>86.1</v>
      </c>
      <c r="T49" s="87">
        <v>54.9</v>
      </c>
      <c r="U49" s="87">
        <f>SUM(S49:T49)</f>
        <v>141</v>
      </c>
      <c r="V49" s="87">
        <v>74.7</v>
      </c>
      <c r="W49" s="87">
        <v>51</v>
      </c>
      <c r="X49" s="87">
        <f>SUM(V49:W49)</f>
        <v>125.7</v>
      </c>
      <c r="Y49" s="87">
        <v>63.8</v>
      </c>
      <c r="Z49" s="87">
        <v>49.2</v>
      </c>
      <c r="AA49" s="87">
        <f>SUM(Y49:Z49)</f>
        <v>113</v>
      </c>
      <c r="AB49" s="87">
        <v>54.6</v>
      </c>
      <c r="AC49" s="87">
        <v>42.4</v>
      </c>
      <c r="AD49" s="87">
        <f>SUM(AB49:AC49)</f>
        <v>97</v>
      </c>
      <c r="AE49" s="87">
        <v>47.1</v>
      </c>
      <c r="AF49" s="87">
        <v>37.4</v>
      </c>
      <c r="AG49" s="87">
        <f>SUM(AE49:AF49)</f>
        <v>84.5</v>
      </c>
      <c r="AH49" s="87">
        <v>38.7</v>
      </c>
      <c r="AI49" s="87">
        <v>32.7</v>
      </c>
      <c r="AJ49" s="87">
        <f>SUM(AH49:AI49)</f>
        <v>71.4</v>
      </c>
      <c r="AK49" s="87">
        <v>32</v>
      </c>
      <c r="AL49" s="87">
        <v>30.9</v>
      </c>
      <c r="AM49" s="87">
        <f>SUM(AK49:AL49)</f>
        <v>62.9</v>
      </c>
      <c r="AN49" s="4">
        <f>AK49</f>
        <v>32</v>
      </c>
      <c r="AO49" s="4">
        <f>AL49</f>
        <v>30.9</v>
      </c>
      <c r="AP49" s="4">
        <f>SUM(AN49:AO49)</f>
        <v>62.9</v>
      </c>
      <c r="AQ49" s="115" t="s">
        <v>84</v>
      </c>
      <c r="AR49" s="116"/>
      <c r="AS49" s="40"/>
      <c r="AT49" s="39"/>
      <c r="AU49" s="39"/>
      <c r="AV49" s="39"/>
    </row>
    <row r="50" spans="1:48" ht="15" customHeight="1">
      <c r="A50" s="69"/>
      <c r="B50" s="141" t="s">
        <v>148</v>
      </c>
      <c r="C50" s="123"/>
      <c r="D50" s="106">
        <v>12.5</v>
      </c>
      <c r="E50" s="7">
        <v>11.1</v>
      </c>
      <c r="F50" s="7">
        <f>SUM(D50:E50)</f>
        <v>23.6</v>
      </c>
      <c r="G50" s="102">
        <v>22.8</v>
      </c>
      <c r="H50" s="89">
        <v>9.5</v>
      </c>
      <c r="I50" s="89">
        <f>SUM(G50:H50)</f>
        <v>32.3</v>
      </c>
      <c r="J50" s="102">
        <v>52.6</v>
      </c>
      <c r="K50" s="89">
        <v>9.2</v>
      </c>
      <c r="L50" s="89">
        <f>SUM(J50:K50)</f>
        <v>61.8</v>
      </c>
      <c r="M50" s="102">
        <v>55.1</v>
      </c>
      <c r="N50" s="89">
        <v>9.6</v>
      </c>
      <c r="O50" s="89">
        <f>SUM(M50:N50)</f>
        <v>64.7</v>
      </c>
      <c r="P50" s="102">
        <v>50.2</v>
      </c>
      <c r="Q50" s="89">
        <v>9.1</v>
      </c>
      <c r="R50" s="89">
        <f>SUM(P50:Q50)</f>
        <v>59.300000000000004</v>
      </c>
      <c r="S50" s="102">
        <v>49.4</v>
      </c>
      <c r="T50" s="89">
        <v>8.4</v>
      </c>
      <c r="U50" s="89">
        <f>SUM(S50:T50)</f>
        <v>57.8</v>
      </c>
      <c r="V50" s="102">
        <v>48.1</v>
      </c>
      <c r="W50" s="89">
        <v>8.4</v>
      </c>
      <c r="X50" s="89">
        <f>SUM(V50:W50)</f>
        <v>56.5</v>
      </c>
      <c r="Y50" s="102">
        <v>41.9</v>
      </c>
      <c r="Z50" s="89">
        <v>7.9</v>
      </c>
      <c r="AA50" s="89">
        <f>SUM(Y50:Z50)</f>
        <v>49.8</v>
      </c>
      <c r="AB50" s="102">
        <v>38.9</v>
      </c>
      <c r="AC50" s="89">
        <v>8.4</v>
      </c>
      <c r="AD50" s="89">
        <f>SUM(AB50:AC50)</f>
        <v>47.3</v>
      </c>
      <c r="AE50" s="102">
        <v>36.7</v>
      </c>
      <c r="AF50" s="89">
        <v>9.4</v>
      </c>
      <c r="AG50" s="89">
        <f>SUM(AE50:AF50)</f>
        <v>46.1</v>
      </c>
      <c r="AH50" s="102">
        <v>31.1</v>
      </c>
      <c r="AI50" s="89">
        <v>9.9</v>
      </c>
      <c r="AJ50" s="89">
        <f>SUM(AH50:AI50)</f>
        <v>41</v>
      </c>
      <c r="AK50" s="102">
        <v>18.2</v>
      </c>
      <c r="AL50" s="89">
        <v>9.6</v>
      </c>
      <c r="AM50" s="89">
        <f>SUM(AK50:AL50)</f>
        <v>27.799999999999997</v>
      </c>
      <c r="AN50" s="106">
        <f>AK50</f>
        <v>18.2</v>
      </c>
      <c r="AO50" s="7">
        <f>AL50</f>
        <v>9.6</v>
      </c>
      <c r="AP50" s="7">
        <f>SUM(AN50:AO50)</f>
        <v>27.799999999999997</v>
      </c>
      <c r="AQ50" s="142" t="s">
        <v>13</v>
      </c>
      <c r="AR50" s="143"/>
      <c r="AS50" s="70"/>
      <c r="AT50" s="39"/>
      <c r="AU50" s="39"/>
      <c r="AV50" s="39"/>
    </row>
    <row r="51" spans="1:48" ht="9" customHeight="1">
      <c r="A51" s="3"/>
      <c r="B51" s="63"/>
      <c r="C51" s="63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  <c r="AJ51" s="71"/>
      <c r="AK51" s="71"/>
      <c r="AL51" s="71"/>
      <c r="AM51" s="71"/>
      <c r="AN51" s="13"/>
      <c r="AO51" s="13"/>
      <c r="AP51" s="71"/>
      <c r="AQ51" s="64"/>
      <c r="AR51" s="64"/>
      <c r="AS51" s="3"/>
      <c r="AT51" s="39"/>
      <c r="AU51" s="39"/>
      <c r="AV51" s="39"/>
    </row>
    <row r="52" spans="1:45" ht="39.75" customHeight="1">
      <c r="A52" s="144" t="s">
        <v>14</v>
      </c>
      <c r="B52" s="145"/>
      <c r="C52" s="146"/>
      <c r="D52" s="65"/>
      <c r="E52" s="66"/>
      <c r="F52" s="68"/>
      <c r="G52" s="65"/>
      <c r="H52" s="66"/>
      <c r="I52" s="68"/>
      <c r="J52" s="65"/>
      <c r="K52" s="66"/>
      <c r="L52" s="68"/>
      <c r="M52" s="65"/>
      <c r="N52" s="66"/>
      <c r="O52" s="68"/>
      <c r="P52" s="65"/>
      <c r="Q52" s="66"/>
      <c r="R52" s="68"/>
      <c r="S52" s="65"/>
      <c r="T52" s="66"/>
      <c r="U52" s="68"/>
      <c r="V52" s="65"/>
      <c r="W52" s="66"/>
      <c r="X52" s="68"/>
      <c r="Y52" s="65"/>
      <c r="Z52" s="66"/>
      <c r="AA52" s="68"/>
      <c r="AB52" s="65"/>
      <c r="AC52" s="66"/>
      <c r="AD52" s="68"/>
      <c r="AE52" s="66"/>
      <c r="AF52" s="66"/>
      <c r="AG52" s="66"/>
      <c r="AH52" s="65"/>
      <c r="AI52" s="66"/>
      <c r="AJ52" s="68"/>
      <c r="AK52" s="66"/>
      <c r="AL52" s="66"/>
      <c r="AM52" s="66"/>
      <c r="AN52" s="65"/>
      <c r="AO52" s="66"/>
      <c r="AP52" s="68"/>
      <c r="AQ52" s="147" t="s">
        <v>15</v>
      </c>
      <c r="AR52" s="110"/>
      <c r="AS52" s="111"/>
    </row>
    <row r="53" spans="1:45" ht="15" customHeight="1">
      <c r="A53" s="38"/>
      <c r="B53" s="124" t="s">
        <v>16</v>
      </c>
      <c r="C53" s="125"/>
      <c r="D53" s="53"/>
      <c r="E53" s="20"/>
      <c r="F53" s="94">
        <v>5</v>
      </c>
      <c r="G53" s="53"/>
      <c r="H53" s="20"/>
      <c r="I53" s="94">
        <v>0</v>
      </c>
      <c r="J53" s="53"/>
      <c r="K53" s="20"/>
      <c r="L53" s="94">
        <v>0</v>
      </c>
      <c r="M53" s="53"/>
      <c r="N53" s="20"/>
      <c r="O53" s="94">
        <v>0</v>
      </c>
      <c r="P53" s="53"/>
      <c r="Q53" s="20"/>
      <c r="R53" s="94">
        <v>0</v>
      </c>
      <c r="S53" s="53"/>
      <c r="T53" s="20"/>
      <c r="U53" s="94">
        <v>0</v>
      </c>
      <c r="V53" s="53"/>
      <c r="W53" s="20"/>
      <c r="X53" s="94">
        <v>0</v>
      </c>
      <c r="Y53" s="53"/>
      <c r="Z53" s="20"/>
      <c r="AA53" s="94">
        <v>0</v>
      </c>
      <c r="AB53" s="53"/>
      <c r="AC53" s="20"/>
      <c r="AD53" s="94">
        <v>0</v>
      </c>
      <c r="AE53" s="53"/>
      <c r="AF53" s="20"/>
      <c r="AG53" s="94">
        <v>7.4</v>
      </c>
      <c r="AH53" s="53"/>
      <c r="AI53" s="20"/>
      <c r="AJ53" s="94">
        <v>0</v>
      </c>
      <c r="AK53" s="53"/>
      <c r="AL53" s="20"/>
      <c r="AM53" s="94">
        <v>0</v>
      </c>
      <c r="AN53" s="72"/>
      <c r="AO53" s="73"/>
      <c r="AP53" s="74">
        <v>5</v>
      </c>
      <c r="AQ53" s="137" t="s">
        <v>17</v>
      </c>
      <c r="AR53" s="138"/>
      <c r="AS53" s="40"/>
    </row>
    <row r="54" spans="1:45" ht="15" customHeight="1">
      <c r="A54" s="38"/>
      <c r="B54" s="124" t="s">
        <v>32</v>
      </c>
      <c r="C54" s="125"/>
      <c r="D54" s="53"/>
      <c r="E54" s="20"/>
      <c r="F54" s="94">
        <v>0</v>
      </c>
      <c r="G54" s="53"/>
      <c r="H54" s="20"/>
      <c r="I54" s="94">
        <v>0</v>
      </c>
      <c r="J54" s="53"/>
      <c r="K54" s="20"/>
      <c r="L54" s="94">
        <v>0</v>
      </c>
      <c r="M54" s="53"/>
      <c r="N54" s="20"/>
      <c r="O54" s="94">
        <v>0</v>
      </c>
      <c r="P54" s="53"/>
      <c r="Q54" s="20"/>
      <c r="R54" s="94">
        <v>0</v>
      </c>
      <c r="S54" s="53"/>
      <c r="T54" s="20"/>
      <c r="U54" s="94">
        <v>0</v>
      </c>
      <c r="V54" s="53"/>
      <c r="W54" s="20"/>
      <c r="X54" s="94">
        <v>0</v>
      </c>
      <c r="Y54" s="53"/>
      <c r="Z54" s="20"/>
      <c r="AA54" s="94">
        <v>0</v>
      </c>
      <c r="AB54" s="53"/>
      <c r="AC54" s="20"/>
      <c r="AD54" s="94">
        <v>7.8</v>
      </c>
      <c r="AE54" s="53"/>
      <c r="AF54" s="20"/>
      <c r="AG54" s="94">
        <v>9.5</v>
      </c>
      <c r="AH54" s="53"/>
      <c r="AI54" s="20"/>
      <c r="AJ54" s="94">
        <v>0</v>
      </c>
      <c r="AK54" s="53"/>
      <c r="AL54" s="20"/>
      <c r="AM54" s="94">
        <v>0</v>
      </c>
      <c r="AN54" s="72"/>
      <c r="AO54" s="13"/>
      <c r="AP54" s="14">
        <v>17.3</v>
      </c>
      <c r="AQ54" s="137" t="s">
        <v>35</v>
      </c>
      <c r="AR54" s="138"/>
      <c r="AS54" s="40"/>
    </row>
    <row r="55" spans="1:45" ht="15" customHeight="1">
      <c r="A55" s="38"/>
      <c r="B55" s="124" t="s">
        <v>18</v>
      </c>
      <c r="C55" s="125"/>
      <c r="D55" s="53"/>
      <c r="E55" s="20"/>
      <c r="F55" s="94">
        <v>5.8</v>
      </c>
      <c r="G55" s="53"/>
      <c r="H55" s="20"/>
      <c r="I55" s="94">
        <v>0</v>
      </c>
      <c r="J55" s="53"/>
      <c r="K55" s="20"/>
      <c r="L55" s="94">
        <v>0</v>
      </c>
      <c r="M55" s="53"/>
      <c r="N55" s="20"/>
      <c r="O55" s="94">
        <v>0</v>
      </c>
      <c r="P55" s="53"/>
      <c r="Q55" s="20"/>
      <c r="R55" s="94">
        <v>0</v>
      </c>
      <c r="S55" s="53"/>
      <c r="T55" s="20"/>
      <c r="U55" s="94">
        <v>0</v>
      </c>
      <c r="V55" s="53"/>
      <c r="W55" s="20"/>
      <c r="X55" s="94">
        <v>0</v>
      </c>
      <c r="Y55" s="53"/>
      <c r="Z55" s="20"/>
      <c r="AA55" s="94">
        <v>0</v>
      </c>
      <c r="AB55" s="53"/>
      <c r="AC55" s="20"/>
      <c r="AD55" s="94">
        <v>0.4</v>
      </c>
      <c r="AE55" s="53"/>
      <c r="AF55" s="20"/>
      <c r="AG55" s="94">
        <v>16.9</v>
      </c>
      <c r="AH55" s="53"/>
      <c r="AI55" s="20"/>
      <c r="AJ55" s="94">
        <v>0.1</v>
      </c>
      <c r="AK55" s="53"/>
      <c r="AL55" s="20"/>
      <c r="AM55" s="94">
        <v>0</v>
      </c>
      <c r="AN55" s="72"/>
      <c r="AO55" s="13"/>
      <c r="AP55" s="14">
        <v>23.2</v>
      </c>
      <c r="AQ55" s="137" t="s">
        <v>19</v>
      </c>
      <c r="AR55" s="138"/>
      <c r="AS55" s="40"/>
    </row>
    <row r="56" spans="1:45" ht="15" customHeight="1">
      <c r="A56" s="38"/>
      <c r="B56" s="139" t="s">
        <v>54</v>
      </c>
      <c r="C56" s="140"/>
      <c r="D56" s="53"/>
      <c r="E56" s="20"/>
      <c r="F56" s="94">
        <v>-0.8</v>
      </c>
      <c r="G56" s="53"/>
      <c r="H56" s="20"/>
      <c r="I56" s="94">
        <v>0</v>
      </c>
      <c r="J56" s="53"/>
      <c r="K56" s="20"/>
      <c r="L56" s="94">
        <v>0</v>
      </c>
      <c r="M56" s="53"/>
      <c r="N56" s="20"/>
      <c r="O56" s="94">
        <v>0</v>
      </c>
      <c r="P56" s="53"/>
      <c r="Q56" s="20"/>
      <c r="R56" s="94">
        <v>0</v>
      </c>
      <c r="S56" s="95"/>
      <c r="T56" s="96"/>
      <c r="U56" s="94">
        <v>0</v>
      </c>
      <c r="V56" s="53"/>
      <c r="W56" s="20"/>
      <c r="X56" s="94">
        <v>0</v>
      </c>
      <c r="Y56" s="53"/>
      <c r="Z56" s="20"/>
      <c r="AA56" s="94">
        <v>0</v>
      </c>
      <c r="AB56" s="53"/>
      <c r="AC56" s="20"/>
      <c r="AD56" s="94">
        <v>0</v>
      </c>
      <c r="AE56" s="53"/>
      <c r="AF56" s="20"/>
      <c r="AG56" s="94">
        <v>0</v>
      </c>
      <c r="AH56" s="53"/>
      <c r="AI56" s="20"/>
      <c r="AJ56" s="94">
        <v>-0.1</v>
      </c>
      <c r="AK56" s="53"/>
      <c r="AL56" s="20"/>
      <c r="AM56" s="94">
        <v>0</v>
      </c>
      <c r="AN56" s="72"/>
      <c r="AO56" s="15"/>
      <c r="AP56" s="16">
        <v>-0.9</v>
      </c>
      <c r="AQ56" s="137" t="s">
        <v>55</v>
      </c>
      <c r="AR56" s="138"/>
      <c r="AS56" s="40"/>
    </row>
    <row r="57" spans="1:45" ht="15" customHeight="1">
      <c r="A57" s="75"/>
      <c r="B57" s="122" t="s">
        <v>71</v>
      </c>
      <c r="C57" s="123"/>
      <c r="D57" s="76"/>
      <c r="E57" s="77"/>
      <c r="F57" s="78">
        <v>0</v>
      </c>
      <c r="G57" s="76"/>
      <c r="H57" s="77"/>
      <c r="I57" s="78">
        <v>0</v>
      </c>
      <c r="J57" s="76"/>
      <c r="K57" s="77"/>
      <c r="L57" s="78">
        <v>0</v>
      </c>
      <c r="M57" s="76"/>
      <c r="N57" s="77"/>
      <c r="O57" s="78">
        <v>0</v>
      </c>
      <c r="P57" s="76"/>
      <c r="Q57" s="77"/>
      <c r="R57" s="78">
        <v>0</v>
      </c>
      <c r="S57" s="76"/>
      <c r="T57" s="77"/>
      <c r="U57" s="78">
        <v>0</v>
      </c>
      <c r="V57" s="76"/>
      <c r="W57" s="77"/>
      <c r="X57" s="78">
        <v>0</v>
      </c>
      <c r="Y57" s="76"/>
      <c r="Z57" s="77"/>
      <c r="AA57" s="78">
        <v>0</v>
      </c>
      <c r="AB57" s="76"/>
      <c r="AC57" s="77"/>
      <c r="AD57" s="78">
        <v>7.4</v>
      </c>
      <c r="AE57" s="76"/>
      <c r="AF57" s="77"/>
      <c r="AG57" s="78">
        <v>0</v>
      </c>
      <c r="AH57" s="76"/>
      <c r="AI57" s="77"/>
      <c r="AJ57" s="78">
        <v>0</v>
      </c>
      <c r="AK57" s="79"/>
      <c r="AL57" s="80"/>
      <c r="AM57" s="78">
        <v>0</v>
      </c>
      <c r="AN57" s="79"/>
      <c r="AO57" s="81"/>
      <c r="AP57" s="78">
        <v>1.4432899320127035E-15</v>
      </c>
      <c r="AQ57" s="135" t="s">
        <v>72</v>
      </c>
      <c r="AR57" s="136"/>
      <c r="AS57" s="70"/>
    </row>
    <row r="58" spans="1:171" s="17" customFormat="1" ht="12.75" customHeight="1">
      <c r="A58" s="84" t="s">
        <v>90</v>
      </c>
      <c r="B58" s="18" t="s">
        <v>82</v>
      </c>
      <c r="D58" s="19"/>
      <c r="E58" s="19"/>
      <c r="F58" s="19"/>
      <c r="G58" s="19"/>
      <c r="H58" s="19"/>
      <c r="J58" s="98"/>
      <c r="K58" s="98"/>
      <c r="L58" s="98"/>
      <c r="M58" s="20"/>
      <c r="N58" s="20"/>
      <c r="O58" s="20"/>
      <c r="P58" s="20"/>
      <c r="Q58" s="20"/>
      <c r="R58" s="20"/>
      <c r="T58" s="21"/>
      <c r="U58" s="22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0"/>
      <c r="DA58" s="20"/>
      <c r="DB58" s="20"/>
      <c r="DC58" s="20"/>
      <c r="DD58" s="20"/>
      <c r="DE58" s="20"/>
      <c r="DF58" s="20"/>
      <c r="DG58" s="20"/>
      <c r="DH58" s="20"/>
      <c r="DI58" s="20"/>
      <c r="DJ58" s="20"/>
      <c r="DK58" s="20"/>
      <c r="DL58" s="20"/>
      <c r="DM58" s="20"/>
      <c r="DN58" s="20"/>
      <c r="DO58" s="20"/>
      <c r="DP58" s="20"/>
      <c r="DQ58" s="20"/>
      <c r="DR58" s="20"/>
      <c r="DS58" s="20"/>
      <c r="DT58" s="20"/>
      <c r="DU58" s="20"/>
      <c r="DV58" s="20"/>
      <c r="DW58" s="20"/>
      <c r="DX58" s="20"/>
      <c r="DY58" s="20"/>
      <c r="DZ58" s="20"/>
      <c r="EA58" s="20"/>
      <c r="EB58" s="20"/>
      <c r="EC58" s="20"/>
      <c r="ED58" s="20"/>
      <c r="EE58" s="20"/>
      <c r="EF58" s="20"/>
      <c r="EG58" s="20"/>
      <c r="EH58" s="20"/>
      <c r="EI58" s="20"/>
      <c r="EJ58" s="20"/>
      <c r="EK58" s="20"/>
      <c r="EL58" s="20"/>
      <c r="EM58" s="20"/>
      <c r="EN58" s="20"/>
      <c r="EO58" s="20"/>
      <c r="EP58" s="20"/>
      <c r="EQ58" s="20"/>
      <c r="ER58" s="20"/>
      <c r="ES58" s="20"/>
      <c r="ET58" s="20"/>
      <c r="EU58" s="20"/>
      <c r="EV58" s="20"/>
      <c r="EW58" s="20"/>
      <c r="EX58" s="20"/>
      <c r="EY58" s="20"/>
      <c r="EZ58" s="20"/>
      <c r="FA58" s="20"/>
      <c r="FB58" s="20"/>
      <c r="FC58" s="20"/>
      <c r="FD58" s="20"/>
      <c r="FE58" s="20"/>
      <c r="FF58" s="20"/>
      <c r="FG58" s="20"/>
      <c r="FH58" s="20"/>
      <c r="FI58" s="20"/>
      <c r="FJ58" s="20"/>
      <c r="FK58" s="20"/>
      <c r="FL58" s="20"/>
      <c r="FM58" s="20"/>
      <c r="FN58" s="20"/>
      <c r="FO58" s="20"/>
    </row>
    <row r="59" spans="1:171" s="17" customFormat="1" ht="15" customHeight="1">
      <c r="A59" s="85"/>
      <c r="B59" s="19" t="s">
        <v>81</v>
      </c>
      <c r="D59" s="19"/>
      <c r="E59" s="19"/>
      <c r="F59" s="19"/>
      <c r="G59" s="19"/>
      <c r="I59" s="19"/>
      <c r="J59" s="120" t="s">
        <v>85</v>
      </c>
      <c r="K59" s="120"/>
      <c r="L59" s="121" t="s">
        <v>58</v>
      </c>
      <c r="M59" s="121"/>
      <c r="N59" s="23"/>
      <c r="O59" s="23"/>
      <c r="P59" s="22"/>
      <c r="Q59" s="22"/>
      <c r="R59" s="22"/>
      <c r="T59" s="20"/>
      <c r="U59" s="22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0"/>
      <c r="DB59" s="20"/>
      <c r="DC59" s="20"/>
      <c r="DD59" s="20"/>
      <c r="DE59" s="20"/>
      <c r="DF59" s="20"/>
      <c r="DG59" s="20"/>
      <c r="DH59" s="20"/>
      <c r="DI59" s="20"/>
      <c r="DJ59" s="20"/>
      <c r="DK59" s="20"/>
      <c r="DL59" s="20"/>
      <c r="DM59" s="20"/>
      <c r="DN59" s="20"/>
      <c r="DO59" s="20"/>
      <c r="DP59" s="20"/>
      <c r="DQ59" s="20"/>
      <c r="DR59" s="20"/>
      <c r="DS59" s="20"/>
      <c r="DT59" s="20"/>
      <c r="DU59" s="20"/>
      <c r="DV59" s="20"/>
      <c r="DW59" s="20"/>
      <c r="DX59" s="20"/>
      <c r="DY59" s="20"/>
      <c r="DZ59" s="20"/>
      <c r="EA59" s="20"/>
      <c r="EB59" s="20"/>
      <c r="EC59" s="20"/>
      <c r="ED59" s="20"/>
      <c r="EE59" s="20"/>
      <c r="EF59" s="20"/>
      <c r="EG59" s="20"/>
      <c r="EH59" s="20"/>
      <c r="EI59" s="20"/>
      <c r="EJ59" s="20"/>
      <c r="EK59" s="20"/>
      <c r="EL59" s="20"/>
      <c r="EM59" s="20"/>
      <c r="EN59" s="20"/>
      <c r="EO59" s="20"/>
      <c r="EP59" s="20"/>
      <c r="EQ59" s="20"/>
      <c r="ER59" s="20"/>
      <c r="ES59" s="20"/>
      <c r="ET59" s="20"/>
      <c r="EU59" s="20"/>
      <c r="EV59" s="20"/>
      <c r="EW59" s="20"/>
      <c r="EX59" s="20"/>
      <c r="EY59" s="20"/>
      <c r="EZ59" s="20"/>
      <c r="FA59" s="20"/>
      <c r="FB59" s="20"/>
      <c r="FC59" s="20"/>
      <c r="FD59" s="20"/>
      <c r="FE59" s="20"/>
      <c r="FF59" s="20"/>
      <c r="FG59" s="20"/>
      <c r="FH59" s="20"/>
      <c r="FI59" s="20"/>
      <c r="FJ59" s="20"/>
      <c r="FK59" s="20"/>
      <c r="FL59" s="20"/>
      <c r="FM59" s="20"/>
      <c r="FN59" s="20"/>
      <c r="FO59" s="20"/>
    </row>
    <row r="60" spans="1:171" s="17" customFormat="1" ht="15" customHeight="1">
      <c r="A60" s="85"/>
      <c r="B60" s="19"/>
      <c r="D60" s="19"/>
      <c r="E60" s="19"/>
      <c r="F60" s="19"/>
      <c r="G60" s="19"/>
      <c r="I60" s="24" t="s">
        <v>91</v>
      </c>
      <c r="J60" s="82" t="s">
        <v>132</v>
      </c>
      <c r="K60" s="97" t="s">
        <v>20</v>
      </c>
      <c r="L60" s="82">
        <v>608</v>
      </c>
      <c r="M60" s="97" t="s">
        <v>20</v>
      </c>
      <c r="N60" s="25" t="s">
        <v>70</v>
      </c>
      <c r="O60" s="23"/>
      <c r="P60" s="22"/>
      <c r="Q60" s="22"/>
      <c r="R60" s="22"/>
      <c r="S60" s="22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0"/>
      <c r="DB60" s="20"/>
      <c r="DC60" s="20"/>
      <c r="DD60" s="20"/>
      <c r="DE60" s="20"/>
      <c r="DF60" s="20"/>
      <c r="DG60" s="20"/>
      <c r="DH60" s="20"/>
      <c r="DI60" s="20"/>
      <c r="DJ60" s="20"/>
      <c r="DK60" s="20"/>
      <c r="DL60" s="20"/>
      <c r="DM60" s="20"/>
      <c r="DN60" s="20"/>
      <c r="DO60" s="20"/>
      <c r="DP60" s="20"/>
      <c r="DQ60" s="20"/>
      <c r="DR60" s="20"/>
      <c r="DS60" s="20"/>
      <c r="DT60" s="20"/>
      <c r="DU60" s="20"/>
      <c r="DV60" s="20"/>
      <c r="DW60" s="20"/>
      <c r="DX60" s="20"/>
      <c r="DY60" s="20"/>
      <c r="DZ60" s="20"/>
      <c r="EA60" s="20"/>
      <c r="EB60" s="20"/>
      <c r="EC60" s="20"/>
      <c r="ED60" s="20"/>
      <c r="EE60" s="20"/>
      <c r="EF60" s="20"/>
      <c r="EG60" s="20"/>
      <c r="EH60" s="20"/>
      <c r="EI60" s="20"/>
      <c r="EJ60" s="20"/>
      <c r="EK60" s="20"/>
      <c r="EL60" s="20"/>
      <c r="EM60" s="20"/>
      <c r="EN60" s="20"/>
      <c r="EO60" s="20"/>
      <c r="EP60" s="20"/>
      <c r="EQ60" s="20"/>
      <c r="ER60" s="20"/>
      <c r="ES60" s="20"/>
      <c r="ET60" s="20"/>
      <c r="EU60" s="20"/>
      <c r="EV60" s="20"/>
      <c r="EW60" s="20"/>
      <c r="EX60" s="20"/>
      <c r="EY60" s="20"/>
      <c r="EZ60" s="20"/>
      <c r="FA60" s="20"/>
      <c r="FB60" s="20"/>
      <c r="FC60" s="20"/>
      <c r="FD60" s="20"/>
      <c r="FE60" s="20"/>
      <c r="FF60" s="20"/>
      <c r="FG60" s="20"/>
      <c r="FH60" s="20"/>
      <c r="FI60" s="20"/>
      <c r="FJ60" s="20"/>
      <c r="FK60" s="20"/>
      <c r="FL60" s="20"/>
      <c r="FM60" s="20"/>
      <c r="FN60" s="20"/>
      <c r="FO60" s="20"/>
    </row>
    <row r="61" spans="1:171" s="17" customFormat="1" ht="15" customHeight="1">
      <c r="A61" s="85"/>
      <c r="B61" s="1"/>
      <c r="D61" s="26"/>
      <c r="E61" s="26"/>
      <c r="G61" s="24"/>
      <c r="I61" s="24" t="s">
        <v>92</v>
      </c>
      <c r="J61" s="82" t="s">
        <v>133</v>
      </c>
      <c r="K61" s="97" t="s">
        <v>20</v>
      </c>
      <c r="L61" s="82">
        <v>0</v>
      </c>
      <c r="M61" s="97" t="s">
        <v>20</v>
      </c>
      <c r="N61" s="25"/>
      <c r="O61" s="97"/>
      <c r="P61" s="99"/>
      <c r="Q61" s="99"/>
      <c r="R61" s="99"/>
      <c r="S61" s="99"/>
      <c r="T61" s="97"/>
      <c r="U61" s="97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0"/>
      <c r="DA61" s="20"/>
      <c r="DB61" s="20"/>
      <c r="DC61" s="20"/>
      <c r="DD61" s="20"/>
      <c r="DE61" s="20"/>
      <c r="DF61" s="20"/>
      <c r="DG61" s="20"/>
      <c r="DH61" s="20"/>
      <c r="DI61" s="20"/>
      <c r="DJ61" s="20"/>
      <c r="DK61" s="20"/>
      <c r="DL61" s="20"/>
      <c r="DM61" s="20"/>
      <c r="DN61" s="20"/>
      <c r="DO61" s="20"/>
      <c r="DP61" s="20"/>
      <c r="DQ61" s="20"/>
      <c r="DR61" s="20"/>
      <c r="DS61" s="20"/>
      <c r="DT61" s="20"/>
      <c r="DU61" s="20"/>
      <c r="DV61" s="20"/>
      <c r="DW61" s="20"/>
      <c r="DX61" s="20"/>
      <c r="DY61" s="20"/>
      <c r="DZ61" s="20"/>
      <c r="EA61" s="20"/>
      <c r="EB61" s="20"/>
      <c r="EC61" s="20"/>
      <c r="ED61" s="20"/>
      <c r="EE61" s="20"/>
      <c r="EF61" s="20"/>
      <c r="EG61" s="20"/>
      <c r="EH61" s="20"/>
      <c r="EI61" s="20"/>
      <c r="EJ61" s="20"/>
      <c r="EK61" s="20"/>
      <c r="EL61" s="20"/>
      <c r="EM61" s="20"/>
      <c r="EN61" s="20"/>
      <c r="EO61" s="20"/>
      <c r="EP61" s="20"/>
      <c r="EQ61" s="20"/>
      <c r="ER61" s="20"/>
      <c r="ES61" s="20"/>
      <c r="ET61" s="20"/>
      <c r="EU61" s="20"/>
      <c r="EV61" s="20"/>
      <c r="EW61" s="20"/>
      <c r="EX61" s="20"/>
      <c r="EY61" s="20"/>
      <c r="EZ61" s="20"/>
      <c r="FA61" s="20"/>
      <c r="FB61" s="20"/>
      <c r="FC61" s="20"/>
      <c r="FD61" s="20"/>
      <c r="FE61" s="20"/>
      <c r="FF61" s="20"/>
      <c r="FG61" s="20"/>
      <c r="FH61" s="20"/>
      <c r="FI61" s="20"/>
      <c r="FJ61" s="20"/>
      <c r="FK61" s="20"/>
      <c r="FL61" s="20"/>
      <c r="FM61" s="20"/>
      <c r="FN61" s="20"/>
      <c r="FO61" s="20"/>
    </row>
    <row r="62" spans="1:171" s="17" customFormat="1" ht="15" customHeight="1">
      <c r="A62" s="85"/>
      <c r="B62" s="1"/>
      <c r="D62" s="26"/>
      <c r="E62" s="26"/>
      <c r="G62" s="24"/>
      <c r="I62" s="26" t="s">
        <v>118</v>
      </c>
      <c r="J62" s="27" t="s">
        <v>134</v>
      </c>
      <c r="K62" s="97" t="s">
        <v>20</v>
      </c>
      <c r="L62" s="27" t="s">
        <v>135</v>
      </c>
      <c r="M62" s="97" t="s">
        <v>20</v>
      </c>
      <c r="N62" s="28"/>
      <c r="O62" s="28"/>
      <c r="P62" s="22"/>
      <c r="Q62" s="22"/>
      <c r="R62" s="22"/>
      <c r="S62" s="22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  <c r="CA62" s="20"/>
      <c r="CB62" s="20"/>
      <c r="CC62" s="20"/>
      <c r="CD62" s="20"/>
      <c r="CE62" s="20"/>
      <c r="CF62" s="20"/>
      <c r="CG62" s="20"/>
      <c r="CH62" s="20"/>
      <c r="CI62" s="20"/>
      <c r="CJ62" s="20"/>
      <c r="CK62" s="20"/>
      <c r="CL62" s="20"/>
      <c r="CM62" s="20"/>
      <c r="CN62" s="20"/>
      <c r="CO62" s="20"/>
      <c r="CP62" s="20"/>
      <c r="CQ62" s="20"/>
      <c r="CR62" s="20"/>
      <c r="CS62" s="20"/>
      <c r="CT62" s="20"/>
      <c r="CU62" s="20"/>
      <c r="CV62" s="20"/>
      <c r="CW62" s="20"/>
      <c r="CX62" s="20"/>
      <c r="CY62" s="20"/>
      <c r="CZ62" s="20"/>
      <c r="DA62" s="20"/>
      <c r="DB62" s="20"/>
      <c r="DC62" s="20"/>
      <c r="DD62" s="20"/>
      <c r="DE62" s="20"/>
      <c r="DF62" s="20"/>
      <c r="DG62" s="20"/>
      <c r="DH62" s="20"/>
      <c r="DI62" s="20"/>
      <c r="DJ62" s="20"/>
      <c r="DK62" s="20"/>
      <c r="DL62" s="20"/>
      <c r="DM62" s="20"/>
      <c r="DN62" s="20"/>
      <c r="DO62" s="20"/>
      <c r="DP62" s="20"/>
      <c r="DQ62" s="20"/>
      <c r="DR62" s="20"/>
      <c r="DS62" s="20"/>
      <c r="DT62" s="20"/>
      <c r="DU62" s="20"/>
      <c r="DV62" s="20"/>
      <c r="DW62" s="20"/>
      <c r="DX62" s="20"/>
      <c r="DY62" s="20"/>
      <c r="DZ62" s="20"/>
      <c r="EA62" s="20"/>
      <c r="EB62" s="20"/>
      <c r="EC62" s="20"/>
      <c r="ED62" s="20"/>
      <c r="EE62" s="20"/>
      <c r="EF62" s="20"/>
      <c r="EG62" s="20"/>
      <c r="EH62" s="20"/>
      <c r="EI62" s="20"/>
      <c r="EJ62" s="20"/>
      <c r="EK62" s="20"/>
      <c r="EL62" s="20"/>
      <c r="EM62" s="20"/>
      <c r="EN62" s="20"/>
      <c r="EO62" s="20"/>
      <c r="EP62" s="20"/>
      <c r="EQ62" s="20"/>
      <c r="ER62" s="20"/>
      <c r="ES62" s="20"/>
      <c r="ET62" s="20"/>
      <c r="EU62" s="20"/>
      <c r="EV62" s="20"/>
      <c r="EW62" s="20"/>
      <c r="EX62" s="20"/>
      <c r="EY62" s="20"/>
      <c r="EZ62" s="20"/>
      <c r="FA62" s="20"/>
      <c r="FB62" s="20"/>
      <c r="FC62" s="20"/>
      <c r="FD62" s="20"/>
      <c r="FE62" s="20"/>
      <c r="FF62" s="20"/>
      <c r="FG62" s="20"/>
      <c r="FH62" s="20"/>
      <c r="FI62" s="20"/>
      <c r="FJ62" s="20"/>
      <c r="FK62" s="20"/>
      <c r="FL62" s="20"/>
      <c r="FM62" s="20"/>
      <c r="FN62" s="20"/>
      <c r="FO62" s="20"/>
    </row>
    <row r="63" spans="1:171" s="17" customFormat="1" ht="15" customHeight="1">
      <c r="A63" s="98" t="s">
        <v>59</v>
      </c>
      <c r="B63" s="20" t="s">
        <v>80</v>
      </c>
      <c r="D63" s="27"/>
      <c r="E63" s="27"/>
      <c r="G63" s="27"/>
      <c r="H63" s="20"/>
      <c r="J63" s="98"/>
      <c r="K63" s="98"/>
      <c r="L63" s="98"/>
      <c r="M63" s="23"/>
      <c r="N63" s="28"/>
      <c r="O63" s="28"/>
      <c r="P63" s="22"/>
      <c r="Q63" s="22"/>
      <c r="R63" s="22"/>
      <c r="T63" s="20"/>
      <c r="U63" s="22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0"/>
      <c r="BX63" s="20"/>
      <c r="BY63" s="20"/>
      <c r="BZ63" s="20"/>
      <c r="CA63" s="20"/>
      <c r="CB63" s="20"/>
      <c r="CC63" s="20"/>
      <c r="CD63" s="20"/>
      <c r="CE63" s="20"/>
      <c r="CF63" s="20"/>
      <c r="CG63" s="20"/>
      <c r="CH63" s="20"/>
      <c r="CI63" s="20"/>
      <c r="CJ63" s="20"/>
      <c r="CK63" s="20"/>
      <c r="CL63" s="20"/>
      <c r="CM63" s="20"/>
      <c r="CN63" s="20"/>
      <c r="CO63" s="20"/>
      <c r="CP63" s="20"/>
      <c r="CQ63" s="20"/>
      <c r="CR63" s="20"/>
      <c r="CS63" s="20"/>
      <c r="CT63" s="20"/>
      <c r="CU63" s="20"/>
      <c r="CV63" s="20"/>
      <c r="CW63" s="20"/>
      <c r="CX63" s="20"/>
      <c r="CY63" s="20"/>
      <c r="CZ63" s="20"/>
      <c r="DA63" s="20"/>
      <c r="DB63" s="20"/>
      <c r="DC63" s="20"/>
      <c r="DD63" s="20"/>
      <c r="DE63" s="20"/>
      <c r="DF63" s="20"/>
      <c r="DG63" s="20"/>
      <c r="DH63" s="20"/>
      <c r="DI63" s="20"/>
      <c r="DJ63" s="20"/>
      <c r="DK63" s="20"/>
      <c r="DL63" s="20"/>
      <c r="DM63" s="20"/>
      <c r="DN63" s="20"/>
      <c r="DO63" s="20"/>
      <c r="DP63" s="20"/>
      <c r="DQ63" s="20"/>
      <c r="DR63" s="20"/>
      <c r="DS63" s="20"/>
      <c r="DT63" s="20"/>
      <c r="DU63" s="20"/>
      <c r="DV63" s="20"/>
      <c r="DW63" s="20"/>
      <c r="DX63" s="20"/>
      <c r="DY63" s="20"/>
      <c r="DZ63" s="20"/>
      <c r="EA63" s="20"/>
      <c r="EB63" s="20"/>
      <c r="EC63" s="20"/>
      <c r="ED63" s="20"/>
      <c r="EE63" s="20"/>
      <c r="EF63" s="20"/>
      <c r="EG63" s="20"/>
      <c r="EH63" s="20"/>
      <c r="EI63" s="20"/>
      <c r="EJ63" s="20"/>
      <c r="EK63" s="20"/>
      <c r="EL63" s="20"/>
      <c r="EM63" s="20"/>
      <c r="EN63" s="20"/>
      <c r="EO63" s="20"/>
      <c r="EP63" s="20"/>
      <c r="EQ63" s="20"/>
      <c r="ER63" s="20"/>
      <c r="ES63" s="20"/>
      <c r="ET63" s="20"/>
      <c r="EU63" s="20"/>
      <c r="EV63" s="20"/>
      <c r="EW63" s="20"/>
      <c r="EX63" s="20"/>
      <c r="EY63" s="20"/>
      <c r="EZ63" s="20"/>
      <c r="FA63" s="20"/>
      <c r="FB63" s="20"/>
      <c r="FC63" s="20"/>
      <c r="FD63" s="20"/>
      <c r="FE63" s="20"/>
      <c r="FF63" s="20"/>
      <c r="FG63" s="20"/>
      <c r="FH63" s="20"/>
      <c r="FI63" s="20"/>
      <c r="FJ63" s="20"/>
      <c r="FK63" s="20"/>
      <c r="FL63" s="20"/>
      <c r="FM63" s="20"/>
      <c r="FN63" s="20"/>
      <c r="FO63" s="20"/>
    </row>
    <row r="64" spans="1:171" s="17" customFormat="1" ht="15" customHeight="1">
      <c r="A64" s="98" t="s">
        <v>60</v>
      </c>
      <c r="B64" s="19" t="s">
        <v>79</v>
      </c>
      <c r="D64" s="20"/>
      <c r="E64" s="20"/>
      <c r="F64" s="20"/>
      <c r="G64" s="20"/>
      <c r="K64" s="98"/>
      <c r="L64" s="98"/>
      <c r="N64" s="23"/>
      <c r="O64" s="23"/>
      <c r="P64" s="22"/>
      <c r="Q64" s="22"/>
      <c r="R64" s="22"/>
      <c r="T64" s="20"/>
      <c r="U64" s="22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  <c r="BM64" s="20"/>
      <c r="BN64" s="20"/>
      <c r="BO64" s="20"/>
      <c r="BP64" s="20"/>
      <c r="BQ64" s="20"/>
      <c r="BR64" s="20"/>
      <c r="BS64" s="20"/>
      <c r="BT64" s="20"/>
      <c r="BU64" s="20"/>
      <c r="BV64" s="20"/>
      <c r="BW64" s="20"/>
      <c r="BX64" s="20"/>
      <c r="BY64" s="20"/>
      <c r="BZ64" s="20"/>
      <c r="CA64" s="20"/>
      <c r="CB64" s="20"/>
      <c r="CC64" s="20"/>
      <c r="CD64" s="20"/>
      <c r="CE64" s="20"/>
      <c r="CF64" s="20"/>
      <c r="CG64" s="20"/>
      <c r="CH64" s="20"/>
      <c r="CI64" s="20"/>
      <c r="CJ64" s="20"/>
      <c r="CK64" s="20"/>
      <c r="CL64" s="20"/>
      <c r="CM64" s="20"/>
      <c r="CN64" s="20"/>
      <c r="CO64" s="20"/>
      <c r="CP64" s="20"/>
      <c r="CQ64" s="20"/>
      <c r="CR64" s="20"/>
      <c r="CS64" s="20"/>
      <c r="CT64" s="20"/>
      <c r="CU64" s="20"/>
      <c r="CV64" s="20"/>
      <c r="CW64" s="20"/>
      <c r="CX64" s="20"/>
      <c r="CY64" s="20"/>
      <c r="CZ64" s="20"/>
      <c r="DA64" s="20"/>
      <c r="DB64" s="20"/>
      <c r="DC64" s="20"/>
      <c r="DD64" s="20"/>
      <c r="DE64" s="20"/>
      <c r="DF64" s="20"/>
      <c r="DG64" s="20"/>
      <c r="DH64" s="20"/>
      <c r="DI64" s="20"/>
      <c r="DJ64" s="20"/>
      <c r="DK64" s="20"/>
      <c r="DL64" s="20"/>
      <c r="DM64" s="20"/>
      <c r="DN64" s="20"/>
      <c r="DO64" s="20"/>
      <c r="DP64" s="20"/>
      <c r="DQ64" s="20"/>
      <c r="DR64" s="20"/>
      <c r="DS64" s="20"/>
      <c r="DT64" s="20"/>
      <c r="DU64" s="20"/>
      <c r="DV64" s="20"/>
      <c r="DW64" s="20"/>
      <c r="DX64" s="20"/>
      <c r="DY64" s="20"/>
      <c r="DZ64" s="20"/>
      <c r="EA64" s="20"/>
      <c r="EB64" s="20"/>
      <c r="EC64" s="20"/>
      <c r="ED64" s="20"/>
      <c r="EE64" s="20"/>
      <c r="EF64" s="20"/>
      <c r="EG64" s="20"/>
      <c r="EH64" s="20"/>
      <c r="EI64" s="20"/>
      <c r="EJ64" s="20"/>
      <c r="EK64" s="20"/>
      <c r="EL64" s="20"/>
      <c r="EM64" s="20"/>
      <c r="EN64" s="20"/>
      <c r="EO64" s="20"/>
      <c r="EP64" s="20"/>
      <c r="EQ64" s="20"/>
      <c r="ER64" s="20"/>
      <c r="ES64" s="20"/>
      <c r="ET64" s="20"/>
      <c r="EU64" s="20"/>
      <c r="EV64" s="20"/>
      <c r="EW64" s="20"/>
      <c r="EX64" s="20"/>
      <c r="EY64" s="20"/>
      <c r="EZ64" s="20"/>
      <c r="FA64" s="20"/>
      <c r="FB64" s="20"/>
      <c r="FC64" s="20"/>
      <c r="FD64" s="20"/>
      <c r="FE64" s="20"/>
      <c r="FF64" s="20"/>
      <c r="FG64" s="20"/>
      <c r="FH64" s="20"/>
      <c r="FI64" s="20"/>
      <c r="FJ64" s="20"/>
      <c r="FK64" s="20"/>
      <c r="FL64" s="20"/>
      <c r="FM64" s="20"/>
      <c r="FN64" s="20"/>
      <c r="FO64" s="20"/>
    </row>
    <row r="65" spans="1:171" s="17" customFormat="1" ht="15" customHeight="1">
      <c r="A65" s="84" t="s">
        <v>86</v>
      </c>
      <c r="B65" s="83" t="s">
        <v>89</v>
      </c>
      <c r="D65" s="29"/>
      <c r="E65" s="29"/>
      <c r="F65" s="29"/>
      <c r="G65" s="29"/>
      <c r="J65" s="100"/>
      <c r="N65" s="22"/>
      <c r="O65" s="22"/>
      <c r="P65" s="22"/>
      <c r="Q65" s="22"/>
      <c r="R65" s="22"/>
      <c r="T65" s="20"/>
      <c r="U65" s="22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0"/>
      <c r="BM65" s="20"/>
      <c r="BN65" s="20"/>
      <c r="BO65" s="20"/>
      <c r="BP65" s="20"/>
      <c r="BQ65" s="20"/>
      <c r="BR65" s="20"/>
      <c r="BS65" s="20"/>
      <c r="BT65" s="20"/>
      <c r="BU65" s="20"/>
      <c r="BV65" s="20"/>
      <c r="BW65" s="20"/>
      <c r="BX65" s="20"/>
      <c r="BY65" s="20"/>
      <c r="BZ65" s="20"/>
      <c r="CA65" s="20"/>
      <c r="CB65" s="20"/>
      <c r="CC65" s="20"/>
      <c r="CD65" s="20"/>
      <c r="CE65" s="20"/>
      <c r="CF65" s="20"/>
      <c r="CG65" s="20"/>
      <c r="CH65" s="20"/>
      <c r="CI65" s="20"/>
      <c r="CJ65" s="20"/>
      <c r="CK65" s="20"/>
      <c r="CL65" s="20"/>
      <c r="CM65" s="20"/>
      <c r="CN65" s="20"/>
      <c r="CO65" s="20"/>
      <c r="CP65" s="20"/>
      <c r="CQ65" s="20"/>
      <c r="CR65" s="20"/>
      <c r="CS65" s="20"/>
      <c r="CT65" s="20"/>
      <c r="CU65" s="20"/>
      <c r="CV65" s="20"/>
      <c r="CW65" s="20"/>
      <c r="CX65" s="20"/>
      <c r="CY65" s="20"/>
      <c r="CZ65" s="20"/>
      <c r="DA65" s="20"/>
      <c r="DB65" s="20"/>
      <c r="DC65" s="20"/>
      <c r="DD65" s="20"/>
      <c r="DE65" s="20"/>
      <c r="DF65" s="20"/>
      <c r="DG65" s="20"/>
      <c r="DH65" s="20"/>
      <c r="DI65" s="20"/>
      <c r="DJ65" s="20"/>
      <c r="DK65" s="20"/>
      <c r="DL65" s="20"/>
      <c r="DM65" s="20"/>
      <c r="DN65" s="20"/>
      <c r="DO65" s="20"/>
      <c r="DP65" s="20"/>
      <c r="DQ65" s="20"/>
      <c r="DR65" s="20"/>
      <c r="DS65" s="20"/>
      <c r="DT65" s="20"/>
      <c r="DU65" s="20"/>
      <c r="DV65" s="20"/>
      <c r="DW65" s="20"/>
      <c r="DX65" s="20"/>
      <c r="DY65" s="20"/>
      <c r="DZ65" s="20"/>
      <c r="EA65" s="20"/>
      <c r="EB65" s="20"/>
      <c r="EC65" s="20"/>
      <c r="ED65" s="20"/>
      <c r="EE65" s="20"/>
      <c r="EF65" s="20"/>
      <c r="EG65" s="20"/>
      <c r="EH65" s="20"/>
      <c r="EI65" s="20"/>
      <c r="EJ65" s="20"/>
      <c r="EK65" s="20"/>
      <c r="EL65" s="20"/>
      <c r="EM65" s="20"/>
      <c r="EN65" s="20"/>
      <c r="EO65" s="20"/>
      <c r="EP65" s="20"/>
      <c r="EQ65" s="20"/>
      <c r="ER65" s="20"/>
      <c r="ES65" s="20"/>
      <c r="ET65" s="20"/>
      <c r="EU65" s="20"/>
      <c r="EV65" s="20"/>
      <c r="EW65" s="20"/>
      <c r="EX65" s="20"/>
      <c r="EY65" s="20"/>
      <c r="EZ65" s="20"/>
      <c r="FA65" s="20"/>
      <c r="FB65" s="20"/>
      <c r="FC65" s="20"/>
      <c r="FD65" s="20"/>
      <c r="FE65" s="20"/>
      <c r="FF65" s="20"/>
      <c r="FG65" s="20"/>
      <c r="FH65" s="20"/>
      <c r="FI65" s="20"/>
      <c r="FJ65" s="20"/>
      <c r="FK65" s="20"/>
      <c r="FL65" s="20"/>
      <c r="FM65" s="20"/>
      <c r="FN65" s="20"/>
      <c r="FO65" s="20"/>
    </row>
    <row r="66" spans="1:171" s="17" customFormat="1" ht="15" customHeight="1">
      <c r="A66" s="84" t="s">
        <v>138</v>
      </c>
      <c r="B66" s="83" t="s">
        <v>144</v>
      </c>
      <c r="D66" s="29"/>
      <c r="E66" s="29"/>
      <c r="F66" s="29"/>
      <c r="G66" s="29"/>
      <c r="J66" s="100"/>
      <c r="N66" s="22"/>
      <c r="O66" s="22"/>
      <c r="P66" s="22"/>
      <c r="Q66" s="22"/>
      <c r="R66" s="22"/>
      <c r="T66" s="20"/>
      <c r="U66" s="22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  <c r="BN66" s="20"/>
      <c r="BO66" s="20"/>
      <c r="BP66" s="20"/>
      <c r="BQ66" s="20"/>
      <c r="BR66" s="20"/>
      <c r="BS66" s="20"/>
      <c r="BT66" s="20"/>
      <c r="BU66" s="20"/>
      <c r="BV66" s="20"/>
      <c r="BW66" s="20"/>
      <c r="BX66" s="20"/>
      <c r="BY66" s="20"/>
      <c r="BZ66" s="20"/>
      <c r="CA66" s="20"/>
      <c r="CB66" s="20"/>
      <c r="CC66" s="20"/>
      <c r="CD66" s="20"/>
      <c r="CE66" s="20"/>
      <c r="CF66" s="20"/>
      <c r="CG66" s="20"/>
      <c r="CH66" s="20"/>
      <c r="CI66" s="20"/>
      <c r="CJ66" s="20"/>
      <c r="CK66" s="20"/>
      <c r="CL66" s="20"/>
      <c r="CM66" s="20"/>
      <c r="CN66" s="20"/>
      <c r="CO66" s="20"/>
      <c r="CP66" s="20"/>
      <c r="CQ66" s="20"/>
      <c r="CR66" s="20"/>
      <c r="CS66" s="20"/>
      <c r="CT66" s="20"/>
      <c r="CU66" s="20"/>
      <c r="CV66" s="20"/>
      <c r="CW66" s="20"/>
      <c r="CX66" s="20"/>
      <c r="CY66" s="20"/>
      <c r="CZ66" s="20"/>
      <c r="DA66" s="20"/>
      <c r="DB66" s="20"/>
      <c r="DC66" s="20"/>
      <c r="DD66" s="20"/>
      <c r="DE66" s="20"/>
      <c r="DF66" s="20"/>
      <c r="DG66" s="20"/>
      <c r="DH66" s="20"/>
      <c r="DI66" s="20"/>
      <c r="DJ66" s="20"/>
      <c r="DK66" s="20"/>
      <c r="DL66" s="20"/>
      <c r="DM66" s="20"/>
      <c r="DN66" s="20"/>
      <c r="DO66" s="20"/>
      <c r="DP66" s="20"/>
      <c r="DQ66" s="20"/>
      <c r="DR66" s="20"/>
      <c r="DS66" s="20"/>
      <c r="DT66" s="20"/>
      <c r="DU66" s="20"/>
      <c r="DV66" s="20"/>
      <c r="DW66" s="20"/>
      <c r="DX66" s="20"/>
      <c r="DY66" s="20"/>
      <c r="DZ66" s="20"/>
      <c r="EA66" s="20"/>
      <c r="EB66" s="20"/>
      <c r="EC66" s="20"/>
      <c r="ED66" s="20"/>
      <c r="EE66" s="20"/>
      <c r="EF66" s="20"/>
      <c r="EG66" s="20"/>
      <c r="EH66" s="20"/>
      <c r="EI66" s="20"/>
      <c r="EJ66" s="20"/>
      <c r="EK66" s="20"/>
      <c r="EL66" s="20"/>
      <c r="EM66" s="20"/>
      <c r="EN66" s="20"/>
      <c r="EO66" s="20"/>
      <c r="EP66" s="20"/>
      <c r="EQ66" s="20"/>
      <c r="ER66" s="20"/>
      <c r="ES66" s="20"/>
      <c r="ET66" s="20"/>
      <c r="EU66" s="20"/>
      <c r="EV66" s="20"/>
      <c r="EW66" s="20"/>
      <c r="EX66" s="20"/>
      <c r="EY66" s="20"/>
      <c r="EZ66" s="20"/>
      <c r="FA66" s="20"/>
      <c r="FB66" s="20"/>
      <c r="FC66" s="20"/>
      <c r="FD66" s="20"/>
      <c r="FE66" s="20"/>
      <c r="FF66" s="20"/>
      <c r="FG66" s="20"/>
      <c r="FH66" s="20"/>
      <c r="FI66" s="20"/>
      <c r="FJ66" s="20"/>
      <c r="FK66" s="20"/>
      <c r="FL66" s="20"/>
      <c r="FM66" s="20"/>
      <c r="FN66" s="20"/>
      <c r="FO66" s="20"/>
    </row>
    <row r="67" spans="1:8" ht="12.75">
      <c r="A67" s="84" t="s">
        <v>143</v>
      </c>
      <c r="B67" s="197" t="s">
        <v>139</v>
      </c>
      <c r="C67" s="197"/>
      <c r="D67" s="197"/>
      <c r="E67" s="197"/>
      <c r="F67" s="197"/>
      <c r="G67" s="197"/>
      <c r="H67" s="197"/>
    </row>
    <row r="71" ht="12.75">
      <c r="J71" s="100"/>
    </row>
  </sheetData>
  <mergeCells count="104">
    <mergeCell ref="B67:H67"/>
    <mergeCell ref="AQ1:AS4"/>
    <mergeCell ref="D1:AP1"/>
    <mergeCell ref="D3:AP3"/>
    <mergeCell ref="V5:X6"/>
    <mergeCell ref="Y5:AA6"/>
    <mergeCell ref="AB5:AD6"/>
    <mergeCell ref="AE5:AG6"/>
    <mergeCell ref="AH5:AJ6"/>
    <mergeCell ref="AN5:AP5"/>
    <mergeCell ref="AQ5:AS8"/>
    <mergeCell ref="A1:C8"/>
    <mergeCell ref="D2:AP2"/>
    <mergeCell ref="D4:AP4"/>
    <mergeCell ref="D5:F6"/>
    <mergeCell ref="G5:I6"/>
    <mergeCell ref="J5:L6"/>
    <mergeCell ref="M5:O6"/>
    <mergeCell ref="P5:R6"/>
    <mergeCell ref="S5:U6"/>
    <mergeCell ref="AK5:AM6"/>
    <mergeCell ref="AN6:AP6"/>
    <mergeCell ref="P10:R10"/>
    <mergeCell ref="S10:U10"/>
    <mergeCell ref="V10:X10"/>
    <mergeCell ref="AK10:AM10"/>
    <mergeCell ref="AN10:AP10"/>
    <mergeCell ref="A10:C10"/>
    <mergeCell ref="D10:F10"/>
    <mergeCell ref="G10:I10"/>
    <mergeCell ref="J10:L10"/>
    <mergeCell ref="AQ11:AS11"/>
    <mergeCell ref="Y10:AA10"/>
    <mergeCell ref="AB10:AD10"/>
    <mergeCell ref="AE10:AG10"/>
    <mergeCell ref="AH10:AJ10"/>
    <mergeCell ref="AQ10:AS10"/>
    <mergeCell ref="AQ14:AR14"/>
    <mergeCell ref="B15:C15"/>
    <mergeCell ref="AQ15:AR15"/>
    <mergeCell ref="AN12:AP12"/>
    <mergeCell ref="AQ12:AS12"/>
    <mergeCell ref="A13:C13"/>
    <mergeCell ref="AQ13:AS13"/>
    <mergeCell ref="AQ30:AR30"/>
    <mergeCell ref="B31:C31"/>
    <mergeCell ref="AQ31:AR31"/>
    <mergeCell ref="A17:C17"/>
    <mergeCell ref="AQ17:AS17"/>
    <mergeCell ref="B18:C18"/>
    <mergeCell ref="AQ18:AR18"/>
    <mergeCell ref="AQ41:AS41"/>
    <mergeCell ref="B42:C42"/>
    <mergeCell ref="AQ42:AR42"/>
    <mergeCell ref="A33:C33"/>
    <mergeCell ref="AQ33:AS33"/>
    <mergeCell ref="B34:C34"/>
    <mergeCell ref="AQ34:AR34"/>
    <mergeCell ref="S45:U45"/>
    <mergeCell ref="V45:X45"/>
    <mergeCell ref="B37:C37"/>
    <mergeCell ref="A41:C41"/>
    <mergeCell ref="AE45:AG45"/>
    <mergeCell ref="AH45:AJ45"/>
    <mergeCell ref="B43:C43"/>
    <mergeCell ref="AQ43:AR43"/>
    <mergeCell ref="A45:C45"/>
    <mergeCell ref="D45:F45"/>
    <mergeCell ref="G45:I45"/>
    <mergeCell ref="J45:L45"/>
    <mergeCell ref="M45:O45"/>
    <mergeCell ref="P45:R45"/>
    <mergeCell ref="AQ48:AS48"/>
    <mergeCell ref="B49:C49"/>
    <mergeCell ref="AQ49:AR49"/>
    <mergeCell ref="AK45:AM45"/>
    <mergeCell ref="AN45:AP45"/>
    <mergeCell ref="AQ45:AS45"/>
    <mergeCell ref="A46:C46"/>
    <mergeCell ref="AQ46:AS46"/>
    <mergeCell ref="Y45:AA45"/>
    <mergeCell ref="AB45:AD45"/>
    <mergeCell ref="AQ53:AR53"/>
    <mergeCell ref="B54:C54"/>
    <mergeCell ref="AQ54:AR54"/>
    <mergeCell ref="B50:C50"/>
    <mergeCell ref="AQ50:AR50"/>
    <mergeCell ref="A52:C52"/>
    <mergeCell ref="AQ52:AS52"/>
    <mergeCell ref="AQ57:AR57"/>
    <mergeCell ref="B55:C55"/>
    <mergeCell ref="AQ55:AR55"/>
    <mergeCell ref="B56:C56"/>
    <mergeCell ref="AQ56:AR56"/>
    <mergeCell ref="B9:C9"/>
    <mergeCell ref="J59:K59"/>
    <mergeCell ref="L59:M59"/>
    <mergeCell ref="B57:C57"/>
    <mergeCell ref="B53:C53"/>
    <mergeCell ref="A48:C48"/>
    <mergeCell ref="B30:C30"/>
    <mergeCell ref="B14:C14"/>
    <mergeCell ref="A11:C11"/>
    <mergeCell ref="M10:O10"/>
  </mergeCells>
  <printOptions verticalCentered="1"/>
  <pageMargins left="0.1968503937007874" right="0.1968503937007874" top="0.1968503937007874" bottom="0.1968503937007874" header="0" footer="0.17"/>
  <pageSetup horizontalDpi="600" verticalDpi="600" orientation="landscape" paperSize="9" scale="59" r:id="rId2"/>
  <colBreaks count="1" manualBreakCount="1">
    <brk id="24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Annatjieb</dc:creator>
  <cp:keywords/>
  <dc:description/>
  <cp:lastModifiedBy>Ronelle</cp:lastModifiedBy>
  <cp:lastPrinted>2012-03-06T11:59:47Z</cp:lastPrinted>
  <dcterms:created xsi:type="dcterms:W3CDTF">2001-08-17T09:01:22Z</dcterms:created>
  <dcterms:modified xsi:type="dcterms:W3CDTF">2012-03-09T09:09:10Z</dcterms:modified>
  <cp:category/>
  <cp:version/>
  <cp:contentType/>
  <cp:contentStatus/>
</cp:coreProperties>
</file>